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6" r:id="rId2"/>
    <sheet name="Příloha č. 3" sheetId="7" r:id="rId3"/>
    <sheet name="Příloha č. 4" sheetId="8" r:id="rId4"/>
    <sheet name="Příloha  č. 5" sheetId="5" r:id="rId5"/>
  </sheets>
  <definedNames>
    <definedName name="_xlnm.Print_Area" localSheetId="0">'Příloha č. 1'!$A$1:$E$139</definedName>
    <definedName name="_xlnm.Print_Area" localSheetId="1">'Příloha č. 2'!$A$1:$E$808</definedName>
    <definedName name="_xlnm.Print_Area" localSheetId="2">'Příloha č. 3'!$A$1:$E$2053</definedName>
    <definedName name="_xlnm.Print_Area" localSheetId="3">'Příloha č. 4'!$A$1:$E$1390</definedName>
  </definedNames>
  <calcPr calcId="145621"/>
</workbook>
</file>

<file path=xl/calcChain.xml><?xml version="1.0" encoding="utf-8"?>
<calcChain xmlns="http://schemas.openxmlformats.org/spreadsheetml/2006/main">
  <c r="E1388" i="8" l="1"/>
  <c r="E1371" i="8"/>
  <c r="B55" i="5" l="1"/>
  <c r="B57" i="5" s="1"/>
  <c r="C54" i="5"/>
  <c r="C52" i="5"/>
  <c r="C48" i="5"/>
  <c r="C47" i="5"/>
  <c r="C45" i="5"/>
  <c r="C44" i="5"/>
  <c r="C43" i="5"/>
  <c r="C42" i="5"/>
  <c r="C55" i="5" s="1"/>
  <c r="C57" i="5" s="1"/>
  <c r="C35" i="5"/>
  <c r="C34" i="5"/>
  <c r="B32" i="5"/>
  <c r="B30" i="5"/>
  <c r="C29" i="5"/>
  <c r="C26" i="5"/>
  <c r="C22" i="5"/>
  <c r="C21" i="5"/>
  <c r="C19" i="5"/>
  <c r="C18" i="5"/>
  <c r="C17" i="5"/>
  <c r="C16" i="5"/>
  <c r="C14" i="5"/>
  <c r="C10" i="5"/>
  <c r="C30" i="5" s="1"/>
  <c r="C32" i="5" s="1"/>
  <c r="E1353" i="8"/>
  <c r="E1345" i="8"/>
  <c r="E1327" i="8"/>
  <c r="E1323" i="8"/>
  <c r="E1306" i="8"/>
  <c r="E1305" i="8"/>
  <c r="E1296" i="8"/>
  <c r="E1274" i="8"/>
  <c r="E1276" i="8" s="1"/>
  <c r="E1273" i="8"/>
  <c r="E1267" i="8"/>
  <c r="E1247" i="8"/>
  <c r="E1240" i="8"/>
  <c r="E1221" i="8"/>
  <c r="E1220" i="8"/>
  <c r="E1222" i="8" s="1"/>
  <c r="E1213" i="8"/>
  <c r="E1194" i="8"/>
  <c r="E1195" i="8" s="1"/>
  <c r="E1188" i="8"/>
  <c r="E1170" i="8"/>
  <c r="E1163" i="8"/>
  <c r="E1139" i="8"/>
  <c r="E1141" i="8" s="1"/>
  <c r="E1120" i="8"/>
  <c r="E1119" i="8"/>
  <c r="E1118" i="8"/>
  <c r="E1121" i="8" s="1"/>
  <c r="E1100" i="8"/>
  <c r="E1099" i="8"/>
  <c r="E1074" i="8"/>
  <c r="E1076" i="8" s="1"/>
  <c r="E1058" i="8"/>
  <c r="E1037" i="8"/>
  <c r="E1029" i="8"/>
  <c r="E1028" i="8"/>
  <c r="G1029" i="8" s="1"/>
  <c r="E1027" i="8"/>
  <c r="E1026" i="8"/>
  <c r="E1021" i="8"/>
  <c r="E999" i="8"/>
  <c r="E1000" i="8" s="1"/>
  <c r="E993" i="8"/>
  <c r="G985" i="8"/>
  <c r="E983" i="8"/>
  <c r="E982" i="8"/>
  <c r="E986" i="8" s="1"/>
  <c r="G993" i="8" s="1"/>
  <c r="E973" i="8"/>
  <c r="E972" i="8"/>
  <c r="E951" i="8"/>
  <c r="E954" i="8" s="1"/>
  <c r="E934" i="8"/>
  <c r="E915" i="8"/>
  <c r="E894" i="8"/>
  <c r="E872" i="8"/>
  <c r="E854" i="8"/>
  <c r="E850" i="8"/>
  <c r="E823" i="8"/>
  <c r="E804" i="8"/>
  <c r="E797" i="8"/>
  <c r="E776" i="8"/>
  <c r="E769" i="8"/>
  <c r="E751" i="8"/>
  <c r="E744" i="8"/>
  <c r="E719" i="8"/>
  <c r="E712" i="8"/>
  <c r="E705" i="8"/>
  <c r="E697" i="8"/>
  <c r="E698" i="8" s="1"/>
  <c r="E674" i="8"/>
  <c r="E667" i="8"/>
  <c r="E648" i="8"/>
  <c r="E641" i="8"/>
  <c r="E614" i="8"/>
  <c r="E596" i="8"/>
  <c r="E589" i="8"/>
  <c r="E570" i="8"/>
  <c r="E562" i="8"/>
  <c r="E561" i="8"/>
  <c r="E563" i="8" s="1"/>
  <c r="G570" i="8" s="1"/>
  <c r="E554" i="8"/>
  <c r="E534" i="8"/>
  <c r="E533" i="8"/>
  <c r="E535" i="8" s="1"/>
  <c r="E527" i="8"/>
  <c r="E509" i="8"/>
  <c r="E502" i="8"/>
  <c r="E482" i="8"/>
  <c r="E474" i="8"/>
  <c r="E475" i="8" s="1"/>
  <c r="E453" i="8"/>
  <c r="E449" i="8"/>
  <c r="E441" i="8"/>
  <c r="E423" i="8"/>
  <c r="E413" i="8"/>
  <c r="E397" i="8"/>
  <c r="E390" i="8"/>
  <c r="E371" i="8"/>
  <c r="E364" i="8"/>
  <c r="E345" i="8"/>
  <c r="E337" i="8"/>
  <c r="E318" i="8"/>
  <c r="E311" i="8"/>
  <c r="E292" i="8"/>
  <c r="E285" i="8"/>
  <c r="E267" i="8"/>
  <c r="E259" i="8"/>
  <c r="E239" i="8"/>
  <c r="E240" i="8" s="1"/>
  <c r="E233" i="8"/>
  <c r="E226" i="8"/>
  <c r="E206" i="8"/>
  <c r="E199" i="8"/>
  <c r="E182" i="8"/>
  <c r="E174" i="8"/>
  <c r="E156" i="8"/>
  <c r="E148" i="8"/>
  <c r="E130" i="8"/>
  <c r="E122" i="8"/>
  <c r="E100" i="8"/>
  <c r="E92" i="8"/>
  <c r="E74" i="8"/>
  <c r="E67" i="8"/>
  <c r="E44" i="8"/>
  <c r="E37" i="8"/>
  <c r="E21" i="8"/>
  <c r="E14" i="8"/>
  <c r="G718" i="8" l="1"/>
  <c r="E976" i="8"/>
  <c r="G994" i="8" s="1"/>
  <c r="E1030" i="8"/>
  <c r="G1037" i="8" s="1"/>
  <c r="E1101" i="8"/>
  <c r="G562" i="8"/>
  <c r="G1028" i="8"/>
  <c r="H1028" i="8" s="1"/>
  <c r="E2051" i="7" l="1"/>
  <c r="E2044" i="7"/>
  <c r="E2015" i="7"/>
  <c r="E2005" i="7"/>
  <c r="E2004" i="7"/>
  <c r="E2008" i="7" s="1"/>
  <c r="G2015" i="7" s="1"/>
  <c r="E2003" i="7"/>
  <c r="E1994" i="7"/>
  <c r="E1993" i="7"/>
  <c r="E1997" i="7" s="1"/>
  <c r="E1968" i="7"/>
  <c r="E1961" i="7"/>
  <c r="E1941" i="7"/>
  <c r="E1942" i="7" s="1"/>
  <c r="E1940" i="7"/>
  <c r="E1924" i="7"/>
  <c r="E1905" i="7"/>
  <c r="E1906" i="7" s="1"/>
  <c r="E1904" i="7"/>
  <c r="E1898" i="7"/>
  <c r="E1878" i="7"/>
  <c r="E1879" i="7" s="1"/>
  <c r="E1870" i="7"/>
  <c r="E1852" i="7"/>
  <c r="E1845" i="7"/>
  <c r="E1838" i="7"/>
  <c r="E1806" i="7"/>
  <c r="E1805" i="7"/>
  <c r="E1804" i="7"/>
  <c r="E1811" i="7" s="1"/>
  <c r="E1798" i="7"/>
  <c r="E1775" i="7"/>
  <c r="E1774" i="7"/>
  <c r="E1778" i="7" s="1"/>
  <c r="E1768" i="7"/>
  <c r="E1748" i="7"/>
  <c r="E1741" i="7"/>
  <c r="E1722" i="7"/>
  <c r="E1715" i="7"/>
  <c r="E1696" i="7"/>
  <c r="E1689" i="7"/>
  <c r="E1670" i="7"/>
  <c r="E1662" i="7"/>
  <c r="E1654" i="7"/>
  <c r="E1655" i="7" s="1"/>
  <c r="G1670" i="7" s="1"/>
  <c r="E1653" i="7"/>
  <c r="E1647" i="7"/>
  <c r="E1628" i="7"/>
  <c r="E1620" i="7"/>
  <c r="E1599" i="7"/>
  <c r="E1592" i="7"/>
  <c r="E1574" i="7"/>
  <c r="E1575" i="7" s="1"/>
  <c r="E1565" i="7"/>
  <c r="E1566" i="7" s="1"/>
  <c r="E1548" i="7"/>
  <c r="G1545" i="7"/>
  <c r="E1525" i="7"/>
  <c r="E1524" i="7"/>
  <c r="E1526" i="7" s="1"/>
  <c r="E1503" i="7"/>
  <c r="E1496" i="7"/>
  <c r="E1480" i="7"/>
  <c r="E1473" i="7"/>
  <c r="E1448" i="7"/>
  <c r="E1441" i="7"/>
  <c r="G1421" i="7"/>
  <c r="E1421" i="7"/>
  <c r="E1413" i="7"/>
  <c r="E1397" i="7"/>
  <c r="E1387" i="7"/>
  <c r="E1380" i="7"/>
  <c r="E1376" i="7"/>
  <c r="E1369" i="7"/>
  <c r="E1360" i="7"/>
  <c r="G1422" i="7" s="1"/>
  <c r="G1424" i="7" s="1"/>
  <c r="E1346" i="7"/>
  <c r="E1339" i="7"/>
  <c r="E1331" i="7"/>
  <c r="G1323" i="7"/>
  <c r="E1323" i="7"/>
  <c r="E1316" i="7"/>
  <c r="E1309" i="7"/>
  <c r="E1296" i="7"/>
  <c r="E1288" i="7"/>
  <c r="E1281" i="7"/>
  <c r="E1273" i="7"/>
  <c r="E1265" i="7"/>
  <c r="G1262" i="7"/>
  <c r="G1264" i="7" s="1"/>
  <c r="I1260" i="7"/>
  <c r="I1261" i="7" s="1"/>
  <c r="E1258" i="7"/>
  <c r="F1258" i="7" s="1"/>
  <c r="L1256" i="7"/>
  <c r="K1254" i="7"/>
  <c r="G1254" i="7"/>
  <c r="I1254" i="7" s="1"/>
  <c r="I1256" i="7" s="1"/>
  <c r="E1230" i="7"/>
  <c r="E1223" i="7"/>
  <c r="E1203" i="7"/>
  <c r="E1191" i="7"/>
  <c r="E1171" i="7"/>
  <c r="E1152" i="7"/>
  <c r="E1131" i="7"/>
  <c r="E1133" i="7" s="1"/>
  <c r="E1115" i="7"/>
  <c r="E1108" i="7"/>
  <c r="E1084" i="7"/>
  <c r="E1076" i="7"/>
  <c r="E1056" i="7"/>
  <c r="E1058" i="7" s="1"/>
  <c r="E1039" i="7"/>
  <c r="E1020" i="7"/>
  <c r="E996" i="7"/>
  <c r="E999" i="7" s="1"/>
  <c r="E973" i="7"/>
  <c r="E954" i="7"/>
  <c r="E934" i="7"/>
  <c r="E915" i="7"/>
  <c r="E908" i="7"/>
  <c r="E891" i="7"/>
  <c r="E881" i="7"/>
  <c r="E864" i="7"/>
  <c r="E857" i="7"/>
  <c r="E840" i="7"/>
  <c r="E832" i="7"/>
  <c r="E814" i="7"/>
  <c r="E807" i="7"/>
  <c r="E790" i="7"/>
  <c r="E779" i="7"/>
  <c r="E761" i="7"/>
  <c r="E754" i="7"/>
  <c r="E737" i="7"/>
  <c r="E733" i="7"/>
  <c r="E721" i="7"/>
  <c r="E703" i="7"/>
  <c r="E693" i="7"/>
  <c r="E671" i="7"/>
  <c r="E664" i="7"/>
  <c r="E647" i="7"/>
  <c r="E640" i="7"/>
  <c r="E616" i="7"/>
  <c r="E598" i="7"/>
  <c r="E591" i="7"/>
  <c r="E584" i="7"/>
  <c r="E564" i="7"/>
  <c r="E557" i="7"/>
  <c r="E545" i="7"/>
  <c r="G600" i="7" s="1"/>
  <c r="E538" i="7"/>
  <c r="E512" i="7"/>
  <c r="E505" i="7"/>
  <c r="E486" i="7"/>
  <c r="E478" i="7"/>
  <c r="E449" i="7"/>
  <c r="E450" i="7" s="1"/>
  <c r="G445" i="7"/>
  <c r="E442" i="7"/>
  <c r="E443" i="7" s="1"/>
  <c r="E436" i="7"/>
  <c r="E414" i="7"/>
  <c r="E413" i="7"/>
  <c r="E415" i="7" s="1"/>
  <c r="E396" i="7"/>
  <c r="E389" i="7"/>
  <c r="E369" i="7"/>
  <c r="E370" i="7" s="1"/>
  <c r="G363" i="7" s="1"/>
  <c r="E363" i="7"/>
  <c r="E355" i="7"/>
  <c r="E347" i="7"/>
  <c r="G355" i="7" s="1"/>
  <c r="E330" i="7"/>
  <c r="E326" i="7"/>
  <c r="E319" i="7"/>
  <c r="E298" i="7"/>
  <c r="E297" i="7"/>
  <c r="E296" i="7"/>
  <c r="E290" i="7"/>
  <c r="E271" i="7"/>
  <c r="E267" i="7"/>
  <c r="E259" i="7"/>
  <c r="E240" i="7"/>
  <c r="E233" i="7"/>
  <c r="E217" i="7"/>
  <c r="G216" i="7"/>
  <c r="E208" i="7"/>
  <c r="G217" i="7" s="1"/>
  <c r="E207" i="7"/>
  <c r="E201" i="7"/>
  <c r="E183" i="7"/>
  <c r="E175" i="7"/>
  <c r="E154" i="7"/>
  <c r="E147" i="7"/>
  <c r="E128" i="7"/>
  <c r="E121" i="7"/>
  <c r="E98" i="7"/>
  <c r="E91" i="7"/>
  <c r="E75" i="7"/>
  <c r="E68" i="7"/>
  <c r="E47" i="7"/>
  <c r="E40" i="7"/>
  <c r="E23" i="7"/>
  <c r="E16" i="7"/>
  <c r="G450" i="7" l="1"/>
  <c r="G1256" i="7"/>
  <c r="E807" i="6" l="1"/>
  <c r="E800" i="6"/>
  <c r="E779" i="6"/>
  <c r="E771" i="6"/>
  <c r="E753" i="6"/>
  <c r="E746" i="6"/>
  <c r="E728" i="6"/>
  <c r="E726" i="6"/>
  <c r="E720" i="6"/>
  <c r="E701" i="6"/>
  <c r="E694" i="6"/>
  <c r="E673" i="6"/>
  <c r="E666" i="6"/>
  <c r="E647" i="6"/>
  <c r="G647" i="6" s="1"/>
  <c r="E640" i="6"/>
  <c r="E632" i="6"/>
  <c r="E606" i="6"/>
  <c r="E599" i="6"/>
  <c r="E591" i="6"/>
  <c r="E572" i="6"/>
  <c r="E565" i="6"/>
  <c r="E545" i="6"/>
  <c r="E538" i="6"/>
  <c r="E510" i="6"/>
  <c r="E502" i="6"/>
  <c r="E503" i="6" s="1"/>
  <c r="E494" i="6"/>
  <c r="E493" i="6"/>
  <c r="E495" i="6" s="1"/>
  <c r="E475" i="6"/>
  <c r="E467" i="6"/>
  <c r="E468" i="6" s="1"/>
  <c r="G475" i="6" s="1"/>
  <c r="E460" i="6"/>
  <c r="E438" i="6"/>
  <c r="E437" i="6"/>
  <c r="E439" i="6" s="1"/>
  <c r="E429" i="6"/>
  <c r="E431" i="6" s="1"/>
  <c r="G439" i="6" s="1"/>
  <c r="E423" i="6"/>
  <c r="E399" i="6"/>
  <c r="E392" i="6"/>
  <c r="E383" i="6"/>
  <c r="E382" i="6"/>
  <c r="E384" i="6" s="1"/>
  <c r="E362" i="6"/>
  <c r="E355" i="6"/>
  <c r="G362" i="6" s="1"/>
  <c r="E347" i="6"/>
  <c r="E346" i="6"/>
  <c r="E345" i="6"/>
  <c r="E326" i="6"/>
  <c r="E319" i="6"/>
  <c r="E300" i="6"/>
  <c r="E299" i="6"/>
  <c r="E298" i="6"/>
  <c r="E301" i="6" s="1"/>
  <c r="E292" i="6"/>
  <c r="E273" i="6"/>
  <c r="E266" i="6"/>
  <c r="E240" i="6"/>
  <c r="E224" i="6"/>
  <c r="E205" i="6"/>
  <c r="E198" i="6"/>
  <c r="E179" i="6"/>
  <c r="E169" i="6"/>
  <c r="E170" i="6" s="1"/>
  <c r="E163" i="6"/>
  <c r="E144" i="6"/>
  <c r="E135" i="6"/>
  <c r="E137" i="6" s="1"/>
  <c r="E126" i="6"/>
  <c r="E119" i="6"/>
  <c r="E112" i="6"/>
  <c r="E104" i="6"/>
  <c r="E96" i="6"/>
  <c r="E97" i="6" s="1"/>
  <c r="G137" i="6" s="1"/>
  <c r="E89" i="6"/>
  <c r="G89" i="6" s="1"/>
  <c r="E81" i="6"/>
  <c r="E59" i="6"/>
  <c r="E58" i="6"/>
  <c r="E60" i="6" s="1"/>
  <c r="G57" i="6"/>
  <c r="E44" i="6"/>
  <c r="E46" i="6" s="1"/>
  <c r="E25" i="6"/>
  <c r="E18" i="6"/>
  <c r="G170" i="6" l="1"/>
  <c r="E138" i="1" l="1"/>
  <c r="E130" i="1"/>
  <c r="E129" i="1"/>
  <c r="E131" i="1" s="1"/>
  <c r="E123" i="1"/>
  <c r="E104" i="1"/>
  <c r="E97" i="1"/>
  <c r="E77" i="1"/>
  <c r="E70" i="1"/>
  <c r="E47" i="1"/>
  <c r="E40" i="1"/>
  <c r="E24" i="1"/>
  <c r="E16" i="1"/>
</calcChain>
</file>

<file path=xl/comments1.xml><?xml version="1.0" encoding="utf-8"?>
<comments xmlns="http://schemas.openxmlformats.org/spreadsheetml/2006/main">
  <authors>
    <author>Navrátilová Lenka</author>
    <author>Foret Oldřich</author>
  </authors>
  <commentList>
    <comment ref="C3" authorId="0">
      <text>
        <r>
          <rPr>
            <b/>
            <sz val="8"/>
            <color indexed="81"/>
            <rFont val="Tahoma"/>
            <family val="2"/>
            <charset val="238"/>
          </rPr>
          <t>Navrátilová Lenka:</t>
        </r>
        <r>
          <rPr>
            <sz val="8"/>
            <color indexed="81"/>
            <rFont val="Tahoma"/>
            <family val="2"/>
            <charset val="238"/>
          </rPr>
          <t xml:space="preserve">
380+7449 daň z příjmu placená krajem</t>
        </r>
      </text>
    </comment>
    <comment ref="C6" authorId="0">
      <text>
        <r>
          <rPr>
            <b/>
            <sz val="8"/>
            <color indexed="81"/>
            <rFont val="Tahoma"/>
            <family val="2"/>
            <charset val="238"/>
          </rPr>
          <t>Navrátilová Lenka:</t>
        </r>
        <r>
          <rPr>
            <sz val="8"/>
            <color indexed="81"/>
            <rFont val="Tahoma"/>
            <family val="2"/>
            <charset val="238"/>
          </rPr>
          <t xml:space="preserve">
245+24 pokuta do rez</t>
        </r>
      </text>
    </comment>
    <comment ref="C10" authorId="0">
      <text>
        <r>
          <rPr>
            <b/>
            <sz val="8"/>
            <color indexed="81"/>
            <rFont val="Tahoma"/>
            <family val="2"/>
            <charset val="238"/>
          </rPr>
          <t>Navrátilová Lenka:</t>
        </r>
        <r>
          <rPr>
            <sz val="8"/>
            <color indexed="81"/>
            <rFont val="Tahoma"/>
            <family val="2"/>
            <charset val="238"/>
          </rPr>
          <t xml:space="preserve">
63+6 odvod IF k+š
170+1130 odvod k do rez
177+4420 odvod š do rez
258+93 odvod d poj
315-53746 odvod poj d 
383+1085 odvody k přebytku na nové investice
453+66 odvod z do rez
491+2720 odvod s
</t>
        </r>
      </text>
    </comment>
    <comment ref="C11" authorId="0">
      <text>
        <r>
          <rPr>
            <b/>
            <sz val="8"/>
            <color indexed="81"/>
            <rFont val="Tahoma"/>
            <family val="2"/>
            <charset val="238"/>
          </rPr>
          <t>Navrátilová Lenka:</t>
        </r>
        <r>
          <rPr>
            <sz val="8"/>
            <color indexed="81"/>
            <rFont val="Tahoma"/>
            <family val="2"/>
            <charset val="238"/>
          </rPr>
          <t xml:space="preserve">
416+1420 zůstatek v rámci závěrečného účtu
</t>
        </r>
      </text>
    </comment>
    <comment ref="C12" authorId="0">
      <text>
        <r>
          <rPr>
            <b/>
            <sz val="8"/>
            <color indexed="81"/>
            <rFont val="Tahoma"/>
            <family val="2"/>
            <charset val="238"/>
          </rPr>
          <t>Navrátilová Lenka:</t>
        </r>
        <r>
          <rPr>
            <sz val="8"/>
            <color indexed="81"/>
            <rFont val="Tahoma"/>
            <family val="2"/>
            <charset val="238"/>
          </rPr>
          <t xml:space="preserve">
405+18491 závěrečný účet
</t>
        </r>
      </text>
    </comment>
    <comment ref="C14" authorId="0">
      <text>
        <r>
          <rPr>
            <b/>
            <sz val="8"/>
            <color indexed="81"/>
            <rFont val="Tahoma"/>
            <family val="2"/>
            <charset val="238"/>
          </rPr>
          <t>Navrátilová Lenka:</t>
        </r>
        <r>
          <rPr>
            <sz val="8"/>
            <color indexed="81"/>
            <rFont val="Tahoma"/>
            <family val="2"/>
            <charset val="238"/>
          </rPr>
          <t xml:space="preserve">
50+983 poj z
107+150 nadace GENERALI na OŽPZ
147+1023 refundace mezd projektů za 2013
181+51 poj z do rezervy
191+525 refundace mezd projektů za 2013
317+668 poj k do rezervy
326+800 poj d
373+382 poj d
415+75 poj z
489+90 poj auto
490+3 poj z</t>
        </r>
      </text>
    </comment>
    <comment ref="C15" authorId="0">
      <text>
        <r>
          <rPr>
            <b/>
            <sz val="8"/>
            <color indexed="81"/>
            <rFont val="Tahoma"/>
            <family val="2"/>
            <charset val="238"/>
          </rPr>
          <t>Navrátilová Lenka:</t>
        </r>
        <r>
          <rPr>
            <sz val="8"/>
            <color indexed="81"/>
            <rFont val="Tahoma"/>
            <family val="2"/>
            <charset val="238"/>
          </rPr>
          <t xml:space="preserve">
20+4961121
21+58700
45+1366
88+42
98+508
99+8437
100+3789
101+109
106+210
113+5719
122+80
126+46
162+59050
184+1441
196+382
197+2300
205+59
249+13859
251+177
319+44
320+24
347+1323
362+56
363+2926
368+82
369+88
387+58880
417-22
463-280
</t>
        </r>
      </text>
    </comment>
    <comment ref="C16" authorId="0">
      <text>
        <r>
          <rPr>
            <b/>
            <sz val="8"/>
            <color indexed="81"/>
            <rFont val="Tahoma"/>
            <family val="2"/>
            <charset val="238"/>
          </rPr>
          <t>Navrátilová Lenka:</t>
        </r>
        <r>
          <rPr>
            <sz val="8"/>
            <color indexed="81"/>
            <rFont val="Tahoma"/>
            <family val="2"/>
            <charset val="238"/>
          </rPr>
          <t xml:space="preserve">
279+279
293+6
406+30
474+27</t>
        </r>
      </text>
    </comment>
    <comment ref="C17" authorId="0">
      <text>
        <r>
          <rPr>
            <b/>
            <sz val="8"/>
            <color indexed="81"/>
            <rFont val="Tahoma"/>
            <family val="2"/>
            <charset val="238"/>
          </rPr>
          <t>Navrátilová Lenka:</t>
        </r>
        <r>
          <rPr>
            <sz val="8"/>
            <color indexed="81"/>
            <rFont val="Tahoma"/>
            <family val="2"/>
            <charset val="238"/>
          </rPr>
          <t xml:space="preserve">
123+21
183+480
295+78
323+6364
371+464
476+184
477+13529
</t>
        </r>
      </text>
    </comment>
    <comment ref="C18" authorId="0">
      <text>
        <r>
          <rPr>
            <b/>
            <sz val="8"/>
            <color indexed="81"/>
            <rFont val="Tahoma"/>
            <family val="2"/>
            <charset val="238"/>
          </rPr>
          <t>Navrátilová Lenka:</t>
        </r>
        <r>
          <rPr>
            <sz val="8"/>
            <color indexed="81"/>
            <rFont val="Tahoma"/>
            <family val="2"/>
            <charset val="238"/>
          </rPr>
          <t xml:space="preserve">
61+4500 s+z
252+4500 s+z
324+296
481+5500
</t>
        </r>
      </text>
    </comment>
    <comment ref="C19" authorId="1">
      <text>
        <r>
          <rPr>
            <b/>
            <sz val="9"/>
            <color indexed="81"/>
            <rFont val="Tahoma"/>
            <family val="2"/>
            <charset val="238"/>
          </rPr>
          <t>Navrátilová Lenka:</t>
        </r>
        <r>
          <rPr>
            <sz val="9"/>
            <color indexed="81"/>
            <rFont val="Tahoma"/>
            <family val="2"/>
            <charset val="238"/>
          </rPr>
          <t xml:space="preserve">
</t>
        </r>
        <r>
          <rPr>
            <sz val="8"/>
            <color indexed="81"/>
            <rFont val="Tahoma"/>
            <family val="2"/>
            <charset val="238"/>
          </rPr>
          <t>73+3
74+18
89+3
198+17
201+17
236+73</t>
        </r>
        <r>
          <rPr>
            <sz val="9"/>
            <color indexed="81"/>
            <rFont val="Tahoma"/>
            <family val="2"/>
            <charset val="238"/>
          </rPr>
          <t xml:space="preserve">
</t>
        </r>
        <r>
          <rPr>
            <sz val="8"/>
            <color indexed="81"/>
            <rFont val="Tahoma"/>
            <family val="2"/>
            <charset val="238"/>
          </rPr>
          <t xml:space="preserve">250+2
277+228
294+12
375+8
407+3
414+10
445+2
475+3
</t>
        </r>
        <r>
          <rPr>
            <sz val="9"/>
            <color indexed="81"/>
            <rFont val="Tahoma"/>
            <family val="2"/>
            <charset val="238"/>
          </rPr>
          <t xml:space="preserve">
</t>
        </r>
      </text>
    </comment>
    <comment ref="C20" authorId="0">
      <text>
        <r>
          <rPr>
            <b/>
            <sz val="8"/>
            <color indexed="81"/>
            <rFont val="Tahoma"/>
            <family val="2"/>
            <charset val="238"/>
          </rPr>
          <t>Navrátilová Lenka:</t>
        </r>
        <r>
          <rPr>
            <sz val="8"/>
            <color indexed="81"/>
            <rFont val="Tahoma"/>
            <family val="2"/>
            <charset val="238"/>
          </rPr>
          <t xml:space="preserve">
145+230 Pardubický kraj-KIDSOK
473+215418
</t>
        </r>
      </text>
    </comment>
    <comment ref="C21" authorId="0">
      <text>
        <r>
          <rPr>
            <b/>
            <sz val="8"/>
            <color indexed="81"/>
            <rFont val="Tahoma"/>
            <family val="2"/>
            <charset val="238"/>
          </rPr>
          <t>Navrátilová Lenka:</t>
        </r>
        <r>
          <rPr>
            <sz val="8"/>
            <color indexed="81"/>
            <rFont val="Tahoma"/>
            <family val="2"/>
            <charset val="238"/>
          </rPr>
          <t xml:space="preserve">
125+6031 hasiči
146+15 volby
193+492 hasiči
278+100 volby
493+450 rom.koo.</t>
        </r>
      </text>
    </comment>
    <comment ref="C22" authorId="0">
      <text>
        <r>
          <rPr>
            <b/>
            <sz val="8"/>
            <color indexed="81"/>
            <rFont val="Tahoma"/>
            <family val="2"/>
            <charset val="238"/>
          </rPr>
          <t>Navrátilová Lenka:</t>
        </r>
        <r>
          <rPr>
            <sz val="8"/>
            <color indexed="81"/>
            <rFont val="Tahoma"/>
            <family val="2"/>
            <charset val="238"/>
          </rPr>
          <t xml:space="preserve">
6+21940
7+3251
13+8177
58+57891
92+32848
109+4335
112+1240 ÚRR do rez
149+7205
199+7866
253+1687 ÚRR do rez
327+4724
384+13510
400+6132 ssok
401+6826 ssok
410+866
413+8888
484+10500
485+19500
486+12500
487+15000
488+8120
</t>
        </r>
      </text>
    </comment>
    <comment ref="C23" authorId="1">
      <text>
        <r>
          <rPr>
            <b/>
            <sz val="9"/>
            <color indexed="81"/>
            <rFont val="Tahoma"/>
            <family val="2"/>
            <charset val="238"/>
          </rPr>
          <t>Navrátilová Lenka:</t>
        </r>
        <r>
          <rPr>
            <sz val="9"/>
            <color indexed="81"/>
            <rFont val="Tahoma"/>
            <family val="2"/>
            <charset val="238"/>
          </rPr>
          <t xml:space="preserve">
108+168
</t>
        </r>
      </text>
    </comment>
    <comment ref="C24" authorId="0">
      <text>
        <r>
          <rPr>
            <b/>
            <sz val="8"/>
            <color indexed="81"/>
            <rFont val="Tahoma"/>
            <family val="2"/>
            <charset val="238"/>
          </rPr>
          <t>Navrátilová Lenka:</t>
        </r>
        <r>
          <rPr>
            <sz val="8"/>
            <color indexed="81"/>
            <rFont val="Tahoma"/>
            <family val="2"/>
            <charset val="238"/>
          </rPr>
          <t xml:space="preserve">
3+239994 zapojení zůstatku na účtu
206-27760
</t>
        </r>
      </text>
    </comment>
    <comment ref="C25" authorId="0">
      <text>
        <r>
          <rPr>
            <b/>
            <sz val="8"/>
            <color indexed="81"/>
            <rFont val="Tahoma"/>
            <family val="2"/>
            <charset val="238"/>
          </rPr>
          <t>Navrátilová Lenka:</t>
        </r>
        <r>
          <rPr>
            <sz val="8"/>
            <color indexed="81"/>
            <rFont val="Tahoma"/>
            <family val="2"/>
            <charset val="238"/>
          </rPr>
          <t xml:space="preserve">
115+2628 zap. zůst. na OIEP
207-30 z KB na FV</t>
        </r>
      </text>
    </comment>
    <comment ref="C26" authorId="0">
      <text>
        <r>
          <rPr>
            <b/>
            <sz val="8"/>
            <color indexed="81"/>
            <rFont val="Tahoma"/>
            <family val="2"/>
            <charset val="238"/>
          </rPr>
          <t>Navrátilová Lenka:</t>
        </r>
        <r>
          <rPr>
            <sz val="8"/>
            <color indexed="81"/>
            <rFont val="Tahoma"/>
            <family val="2"/>
            <charset val="238"/>
          </rPr>
          <t xml:space="preserve">
2+2447
4+1099
5+1975
16+39836
17+21584
18+53211
22+20958
23+11994
24+3152
25+75
26+70
27+606
46+1485
47+110
48+1081
57+17280
68+16158
69+877
95+3 
96+298
97+6377
127+155
128+514
129+6079
130+6680
132+848
148+406
150+6
151+2766
152+12035
153+18292
154+1581
155+2043
156+25
157+21
158+145
176+182
180+1455
182+3092
185+1358
186+9449
187+1277
188+3794
189+4507
190+4717
200+1773
231+5
237+1573
202+292
238+3094
242+1388
243+887
248+5872
254+2868
255+2189
256+720
257+463
259+1549
272+1209
273+3119
274+7563
275+1976
280+2378
281+4183
282+354
283+1668
284+2475
285+106
286+14123
287+118
288+23104
289+13
290+222
291+472
321+194
322+268
325+152
328+2867
329+971
330+5386
334+12750
346+779
349+10944
350+11002
351+2941
352+6653
353+419
354+9070
355+1004
356+4396
357+3388
358+5830
359+995
360+15991
361+799
364+1118
372+200
374+182
377+329
378+5094
381+35593
391+12358
392+7098
393+2974
394+2116
395+5188
397+4479
398+591
399+7532
404+155
411+7403
412+1747
418-1708
419+192
422+1034
423+10041
459+2836
472+11300
478+110
479+107
480+180
482+154
483+9974
494-7358
510+13796
521+1557
522+550
524+1333
</t>
        </r>
      </text>
    </comment>
    <comment ref="C27" authorId="0">
      <text>
        <r>
          <rPr>
            <b/>
            <sz val="8"/>
            <color indexed="81"/>
            <rFont val="Tahoma"/>
            <family val="2"/>
            <charset val="238"/>
          </rPr>
          <t>Navrátilová Lenka:</t>
        </r>
        <r>
          <rPr>
            <sz val="8"/>
            <color indexed="81"/>
            <rFont val="Tahoma"/>
            <family val="2"/>
            <charset val="238"/>
          </rPr>
          <t xml:space="preserve">
65+2114 DPH
66+879 mzdy
</t>
        </r>
      </text>
    </comment>
    <comment ref="C29" authorId="0">
      <text>
        <r>
          <rPr>
            <b/>
            <sz val="8"/>
            <color indexed="81"/>
            <rFont val="Tahoma"/>
            <family val="2"/>
            <charset val="238"/>
          </rPr>
          <t>Navrátilová Lenka:</t>
        </r>
        <r>
          <rPr>
            <sz val="8"/>
            <color indexed="81"/>
            <rFont val="Tahoma"/>
            <family val="2"/>
            <charset val="238"/>
          </rPr>
          <t xml:space="preserve">
49+41 průtok MPSV
64+3632 FV Ilona
67+110 FV hasiči
87+2563 FV OŠMT
96+9 odvod Š
97+1 odvod Š
103+44 FV Ilona MF
131+30 odvod a penále š
203+17 odvod Š
207-30 z KB na FV
292+7 odvod Š
376+26 FV OŠMT
383+17000 přebytek na nové investice
408+62
409+521
449+5
450+33
451+160481 přebytek
492+18 
</t>
        </r>
      </text>
    </comment>
    <comment ref="C34" authorId="0">
      <text>
        <r>
          <rPr>
            <b/>
            <sz val="8"/>
            <color indexed="81"/>
            <rFont val="Tahoma"/>
            <family val="2"/>
            <charset val="238"/>
          </rPr>
          <t>Navrátilová Lenka:</t>
        </r>
        <r>
          <rPr>
            <sz val="8"/>
            <color indexed="81"/>
            <rFont val="Tahoma"/>
            <family val="2"/>
            <charset val="238"/>
          </rPr>
          <t xml:space="preserve">
50+983 poj z
63+6 odvod IF k+š
65+2114 DPH z depozit
66+879 mzdy z depozit
107+150 nadace GENERALI na OŽPZ
112+1240 ÚRR do rez
147+1023 refundace mezd projektů za 2013
170+1130 odvod k do rez
177+4420 odvod š do rez
181+51 poj z do rezervy
191+525 refundace mezd projektů za 2013
202+292 8115 do rez
245+24 pokuta do rez
253+1687 ÚRR do rez
317+668 poj k do rezervy
380+7449 daň z příjmu placená krajem
415+75 poj z
453+66 odvod z do rez
489+90 poj auto
490+3 poj z</t>
        </r>
      </text>
    </comment>
    <comment ref="C35" authorId="0">
      <text>
        <r>
          <rPr>
            <b/>
            <sz val="8"/>
            <color indexed="81"/>
            <rFont val="Tahoma"/>
            <family val="2"/>
            <charset val="238"/>
          </rPr>
          <t>Navrátilová Lenka:</t>
        </r>
        <r>
          <rPr>
            <sz val="8"/>
            <color indexed="81"/>
            <rFont val="Tahoma"/>
            <family val="2"/>
            <charset val="238"/>
          </rPr>
          <t xml:space="preserve">
258+93 odvod d poj
315-53746 odvod poj d 
326+800 poj d
373+382 poj d
491+2720 odvod s</t>
        </r>
      </text>
    </comment>
    <comment ref="C36" authorId="0">
      <text>
        <r>
          <rPr>
            <b/>
            <sz val="8"/>
            <color indexed="81"/>
            <rFont val="Tahoma"/>
            <family val="2"/>
            <charset val="238"/>
          </rPr>
          <t>Navrátilová Lenka:</t>
        </r>
        <r>
          <rPr>
            <sz val="8"/>
            <color indexed="81"/>
            <rFont val="Tahoma"/>
            <family val="2"/>
            <charset val="238"/>
          </rPr>
          <t xml:space="preserve">
416+1420 zůstatek v rámci závěrečného účtu</t>
        </r>
      </text>
    </comment>
    <comment ref="C37" authorId="0">
      <text>
        <r>
          <rPr>
            <b/>
            <sz val="8"/>
            <color indexed="81"/>
            <rFont val="Tahoma"/>
            <family val="2"/>
            <charset val="238"/>
          </rPr>
          <t>Navrátilová Lenka:</t>
        </r>
        <r>
          <rPr>
            <sz val="8"/>
            <color indexed="81"/>
            <rFont val="Tahoma"/>
            <family val="2"/>
            <charset val="238"/>
          </rPr>
          <t xml:space="preserve">
405+18491 závěrečný účet</t>
        </r>
      </text>
    </comment>
    <comment ref="C39" authorId="0">
      <text>
        <r>
          <rPr>
            <b/>
            <sz val="8"/>
            <color indexed="81"/>
            <rFont val="Tahoma"/>
            <family val="2"/>
            <charset val="238"/>
          </rPr>
          <t>Navrátilová Lenka:</t>
        </r>
        <r>
          <rPr>
            <sz val="8"/>
            <color indexed="81"/>
            <rFont val="Tahoma"/>
            <family val="2"/>
            <charset val="238"/>
          </rPr>
          <t xml:space="preserve">
383+1085 odvody k přebytku na nové investice</t>
        </r>
      </text>
    </comment>
    <comment ref="C41" authorId="0">
      <text>
        <r>
          <rPr>
            <b/>
            <sz val="8"/>
            <color indexed="81"/>
            <rFont val="Tahoma"/>
            <family val="2"/>
            <charset val="238"/>
          </rPr>
          <t>Navrátilová Lenka:</t>
        </r>
        <r>
          <rPr>
            <sz val="8"/>
            <color indexed="81"/>
            <rFont val="Tahoma"/>
            <family val="2"/>
            <charset val="238"/>
          </rPr>
          <t xml:space="preserve">
20+4961121
21+58700
45+1366
88+42
98+508
99+8437
100+3789
101+109
106+210
113+5719
122+80
126+46
162+59050
184+1441
196+382
197+2300
205+59
249+13859
251+177
319+44
320+24
347+1323
362+56
363+2926
368+82
369+88
387+58880
417-22
463-280</t>
        </r>
      </text>
    </comment>
    <comment ref="C42" authorId="0">
      <text>
        <r>
          <rPr>
            <b/>
            <sz val="8"/>
            <color indexed="81"/>
            <rFont val="Tahoma"/>
            <family val="2"/>
            <charset val="238"/>
          </rPr>
          <t>Navrátilová Lenka:</t>
        </r>
        <r>
          <rPr>
            <sz val="8"/>
            <color indexed="81"/>
            <rFont val="Tahoma"/>
            <family val="2"/>
            <charset val="238"/>
          </rPr>
          <t xml:space="preserve">
279+279
293+6
406+30
474+27
</t>
        </r>
      </text>
    </comment>
    <comment ref="C43" authorId="0">
      <text>
        <r>
          <rPr>
            <b/>
            <sz val="8"/>
            <color indexed="81"/>
            <rFont val="Tahoma"/>
            <family val="2"/>
            <charset val="238"/>
          </rPr>
          <t>Navrátilová Lenka:</t>
        </r>
        <r>
          <rPr>
            <sz val="8"/>
            <color indexed="81"/>
            <rFont val="Tahoma"/>
            <family val="2"/>
            <charset val="238"/>
          </rPr>
          <t xml:space="preserve">
123+21
183+480
295+78
323+6364
371+464
476+184
477+13529</t>
        </r>
      </text>
    </comment>
    <comment ref="C44" authorId="0">
      <text>
        <r>
          <rPr>
            <b/>
            <sz val="8"/>
            <color indexed="81"/>
            <rFont val="Tahoma"/>
            <family val="2"/>
            <charset val="238"/>
          </rPr>
          <t>Navrátilová Lenka:</t>
        </r>
        <r>
          <rPr>
            <sz val="8"/>
            <color indexed="81"/>
            <rFont val="Tahoma"/>
            <family val="2"/>
            <charset val="238"/>
          </rPr>
          <t xml:space="preserve">
61+4500 s+z
252+4500 s+z
324+296
481+5500</t>
        </r>
      </text>
    </comment>
    <comment ref="C45" authorId="1">
      <text>
        <r>
          <rPr>
            <b/>
            <sz val="9"/>
            <color indexed="81"/>
            <rFont val="Tahoma"/>
            <family val="2"/>
            <charset val="238"/>
          </rPr>
          <t>Navrátilová Lenka:</t>
        </r>
        <r>
          <rPr>
            <sz val="9"/>
            <color indexed="81"/>
            <rFont val="Tahoma"/>
            <family val="2"/>
            <charset val="238"/>
          </rPr>
          <t xml:space="preserve">
</t>
        </r>
        <r>
          <rPr>
            <sz val="8"/>
            <color indexed="81"/>
            <rFont val="Tahoma"/>
            <family val="2"/>
            <charset val="238"/>
          </rPr>
          <t>73+3
74+18
89+3
198+17
201+17
236+73</t>
        </r>
        <r>
          <rPr>
            <sz val="9"/>
            <color indexed="81"/>
            <rFont val="Tahoma"/>
            <family val="2"/>
            <charset val="238"/>
          </rPr>
          <t xml:space="preserve">
</t>
        </r>
        <r>
          <rPr>
            <sz val="8"/>
            <color indexed="81"/>
            <rFont val="Tahoma"/>
            <family val="2"/>
            <charset val="238"/>
          </rPr>
          <t>250+2
277+228
294+12
375+8
407+3
414+10
445+2
475+3</t>
        </r>
      </text>
    </comment>
    <comment ref="C46" authorId="0">
      <text>
        <r>
          <rPr>
            <b/>
            <sz val="8"/>
            <color indexed="81"/>
            <rFont val="Tahoma"/>
            <family val="2"/>
            <charset val="238"/>
          </rPr>
          <t>Navrátilová Lenka:</t>
        </r>
        <r>
          <rPr>
            <sz val="8"/>
            <color indexed="81"/>
            <rFont val="Tahoma"/>
            <family val="2"/>
            <charset val="238"/>
          </rPr>
          <t xml:space="preserve">
145+230 Pardubický kraj-KIDSOK
473+215418</t>
        </r>
      </text>
    </comment>
    <comment ref="C47" authorId="0">
      <text>
        <r>
          <rPr>
            <b/>
            <sz val="8"/>
            <color indexed="81"/>
            <rFont val="Tahoma"/>
            <family val="2"/>
            <charset val="238"/>
          </rPr>
          <t>Navrátilová Lenka:</t>
        </r>
        <r>
          <rPr>
            <sz val="8"/>
            <color indexed="81"/>
            <rFont val="Tahoma"/>
            <family val="2"/>
            <charset val="238"/>
          </rPr>
          <t xml:space="preserve">
125+6031 hasiči
146+15 volby
193+492 hasiči
278+100 volby
493+450 rom.koo.</t>
        </r>
      </text>
    </comment>
    <comment ref="C48" authorId="0">
      <text>
        <r>
          <rPr>
            <b/>
            <sz val="8"/>
            <color indexed="81"/>
            <rFont val="Tahoma"/>
            <family val="2"/>
            <charset val="238"/>
          </rPr>
          <t>Navrátilová Lenka:</t>
        </r>
        <r>
          <rPr>
            <sz val="8"/>
            <color indexed="81"/>
            <rFont val="Tahoma"/>
            <family val="2"/>
            <charset val="238"/>
          </rPr>
          <t xml:space="preserve">
6+21940
7+3251
13+8177
58+57891
92+32848
109+4335
149+7205
199+7866
327+4724
384+13510
400+6132 ssok
401+6826 ssok
410+866
413+8888
484+10500
485+19500
486+12500
487+15000
488+8120</t>
        </r>
      </text>
    </comment>
    <comment ref="C49" authorId="1">
      <text>
        <r>
          <rPr>
            <b/>
            <sz val="9"/>
            <color indexed="81"/>
            <rFont val="Tahoma"/>
            <family val="2"/>
            <charset val="238"/>
          </rPr>
          <t>Navrátilová Lenka:</t>
        </r>
        <r>
          <rPr>
            <sz val="9"/>
            <color indexed="81"/>
            <rFont val="Tahoma"/>
            <family val="2"/>
            <charset val="238"/>
          </rPr>
          <t xml:space="preserve">
108+168
</t>
        </r>
      </text>
    </comment>
    <comment ref="C50" authorId="0">
      <text>
        <r>
          <rPr>
            <b/>
            <sz val="8"/>
            <color indexed="81"/>
            <rFont val="Tahoma"/>
            <family val="2"/>
            <charset val="238"/>
          </rPr>
          <t>Navrátilová Lenka:</t>
        </r>
        <r>
          <rPr>
            <sz val="8"/>
            <color indexed="81"/>
            <rFont val="Tahoma"/>
            <family val="2"/>
            <charset val="238"/>
          </rPr>
          <t xml:space="preserve">
3+239994 zapojení zůstatku na účtu
206-27760</t>
        </r>
      </text>
    </comment>
    <comment ref="C51" authorId="0">
      <text>
        <r>
          <rPr>
            <b/>
            <sz val="8"/>
            <color indexed="81"/>
            <rFont val="Tahoma"/>
            <family val="2"/>
            <charset val="238"/>
          </rPr>
          <t>Navrátilová Lenka:</t>
        </r>
        <r>
          <rPr>
            <sz val="8"/>
            <color indexed="81"/>
            <rFont val="Tahoma"/>
            <family val="2"/>
            <charset val="238"/>
          </rPr>
          <t xml:space="preserve">
115+2628 zap. zůst. na OIEP
207-30 z KB na FV</t>
        </r>
      </text>
    </comment>
    <comment ref="C52" authorId="0">
      <text>
        <r>
          <rPr>
            <b/>
            <sz val="8"/>
            <color indexed="81"/>
            <rFont val="Tahoma"/>
            <family val="2"/>
            <charset val="238"/>
          </rPr>
          <t>Navrátilová Lenka:</t>
        </r>
        <r>
          <rPr>
            <sz val="8"/>
            <color indexed="81"/>
            <rFont val="Tahoma"/>
            <family val="2"/>
            <charset val="238"/>
          </rPr>
          <t xml:space="preserve">
2+2447
4+1099
5+1975
16+39836
17+21584
18+53211
22+20958
23+11994
24+3152
25+75
26+70
27+606
46+1485
47+110
48+1081
57+17280
68+16158
69+877
95+3 
96+298
97+6377
127+155
128+514
129+6079
130+6680
132+848
148+406
150+6
151+2766
152+12035
153+18292
154+1581
155+2043
156+25
157+21
158+145
176+182
180+1455
182+3092
185+1358
186+9449
187+1277
188+3794
189+4507
190+4717
200+1773
231+5
237+1573
238+3094
242+1388
243+887
248+5872
254+2868
255+2189
256+720
257+463
259+1549
272+1209
273+3119
274+7563
275+1976
280+2378
281+4183
282+354
283+1668
284+2475
285+106
286+14123
287+118
288+23104
289+13
290+222
291+472
321+194
322+268
325+152
328+2867
329+971
330+5386
334+12750
346+779
349+10944
350+11002
351+2941
352+6653
353+419
354+9070
355+1004
356+4396
357+3388
358+5830
359+995
360+15991
361+799
364+1118
372+200
374+182
377+329
378+5094
381+35593
391+12358
392+7098
393+2974
394+2116
395+5188
397+4479
398+591
399+7532
404+155
411+7403
412+1747
418-1708
419+192
422+1034
423+10041
459+2836
472+11300
478+110
479+107
480+180
482+154
483+9974
494-7358
510+13796
521+1557
522+550
524+1333</t>
        </r>
      </text>
    </comment>
    <comment ref="C54" authorId="0">
      <text>
        <r>
          <rPr>
            <b/>
            <sz val="8"/>
            <color indexed="81"/>
            <rFont val="Tahoma"/>
            <family val="2"/>
            <charset val="238"/>
          </rPr>
          <t>Navrátilová Lenka:</t>
        </r>
        <r>
          <rPr>
            <sz val="8"/>
            <color indexed="81"/>
            <rFont val="Tahoma"/>
            <family val="2"/>
            <charset val="238"/>
          </rPr>
          <t xml:space="preserve">
49+41 průtok MPSV
64+3632 FV Ilona
67+110 FV hasiči
87+2563 FV OŠMT
96+9 odvod Š
97+1 odvod Š
103+44 FV Ilona MF
131+30 odvod a penále š
203+17 odvod Š
207-30 z KB na FV
292+7 odvod Š
376+26 FV OŠMT
383+17000 přebytek na nové investice
408+62
409+521
449+5
450+33
451+160481 přebytek
492+18</t>
        </r>
      </text>
    </comment>
  </commentList>
</comments>
</file>

<file path=xl/sharedStrings.xml><?xml version="1.0" encoding="utf-8"?>
<sst xmlns="http://schemas.openxmlformats.org/spreadsheetml/2006/main" count="3468" uniqueCount="472">
  <si>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</si>
  <si>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</si>
  <si>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</si>
  <si>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</si>
  <si>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</si>
  <si>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</si>
  <si>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</si>
  <si>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</si>
  <si>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</si>
  <si>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</si>
  <si>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</si>
  <si>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</si>
  <si>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</si>
  <si>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</si>
  <si>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</si>
  <si>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</si>
  <si>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</si>
  <si>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</si>
  <si>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</si>
  <si>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</si>
  <si>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 xml:space="preserve">Výdaje Olomouckého kraje celkem </t>
  </si>
  <si>
    <t>Výdaje Olomouckého kraje celkem (po konsolidaci)</t>
  </si>
  <si>
    <t>Fond sociálních potřeb</t>
  </si>
  <si>
    <t>Financování (splátky úvěrů)</t>
  </si>
  <si>
    <t>Daňové příjmy (včetně daně z příjmu PO placené krajem)</t>
  </si>
  <si>
    <t>Financování (přijaté úvěry, zůst. na BÚ)</t>
  </si>
  <si>
    <t>Evropské programy</t>
  </si>
  <si>
    <t>Investice</t>
  </si>
  <si>
    <t>Investice - zdravotnictví (z nájemného)</t>
  </si>
  <si>
    <t xml:space="preserve"> -Rozpočtová změna 374/14</t>
  </si>
  <si>
    <t>druh rozpočtové změny: zapojení nových prostředků do rozpočtu</t>
  </si>
  <si>
    <t>poskytovatel: Ministerstvo práce a sociálních věcí</t>
  </si>
  <si>
    <t>důvod: neinvestiční dotace ze státního rozpočtu ČR na rok 2014 poskytnutá na základě dopisu Ministerstva práce a sociálních věcí ČR č.j.: 2014/39098-824 ze dne 12.6.2014 v celkové výši 182 411,69 Kč pro příspěvkovou organizaci Olomouckého kraje Domov Na zámečku Rokytnice na financování projektu "S vyšší kvalitou pro budoucnost II." v rámci Operačního programu Lidské zdroje a zaměstnanost.</t>
  </si>
  <si>
    <t>Odbor ekonomický</t>
  </si>
  <si>
    <t>ORJ - 07</t>
  </si>
  <si>
    <t>UZ</t>
  </si>
  <si>
    <t xml:space="preserve">§ </t>
  </si>
  <si>
    <t>položka</t>
  </si>
  <si>
    <t>částka v Kč</t>
  </si>
  <si>
    <t>4116 - Ostatní neinv. přijaté transfery ze SR</t>
  </si>
  <si>
    <t>celkem</t>
  </si>
  <si>
    <t>Odbor sociálních věcí</t>
  </si>
  <si>
    <t>ORJ - 11</t>
  </si>
  <si>
    <t>5336 - Neinvestiční dotace zřízeným PO</t>
  </si>
  <si>
    <t xml:space="preserve"> -Rozpočtová změna 375/14</t>
  </si>
  <si>
    <t>poskytovatel: Ministerstvo financí</t>
  </si>
  <si>
    <t>důvod: neinvestiční dotace ze státního rozpočtu ČR na rok 2014 poskytnutá na základě rozhodnutí Ministerstva financí ČR č.j.: MF - 45543/2014/1201 ze dne 11.6.2014 ve výši        8 495,- Kč na náhradu škod způsobených bobrem evropským na dřevinách rostoucích na pozemku pana Petra Králíčka, Pavlov, za období od 6.4.2014 do 8.4.2014.</t>
  </si>
  <si>
    <t>4111 - Neinvestiční přijaté transfery ze SR</t>
  </si>
  <si>
    <t>Odbor životního prostředí a zemědělství</t>
  </si>
  <si>
    <t>ORJ - 09</t>
  </si>
  <si>
    <t>seskupení položek</t>
  </si>
  <si>
    <t>51 - Neinvestiční nákupy a související výdaje</t>
  </si>
  <si>
    <t xml:space="preserve"> -Rozpočtová změna 376/14</t>
  </si>
  <si>
    <t>druh rozpočtové změny: zapojení prostředků do rozpočtu</t>
  </si>
  <si>
    <t>důvod: odbor školství, mládeže a tělovýchovy požádal ekonomický odbor dne 16.6.2014 o provedení rozpočtové změny. Důvodem navrhované změny je zapojení finančních prostředků do rozpočtu odboru školství, mládeže a tělovýchovy ve výši 25 938,- Kč. Jedná se o zapojení finančních prostředků od příspěvkové organizace Olomouckého kraje Obchodní akademie Mohelnice. Na základě závěrečné monitorovací zprávy bude část dotace na projekt v rámci Operačního programu Vzdělávání pro konkurenceschopnost  v rámci finančního vypořádání s Ministerstvem školství, mládeže a tělovýchovy zaslána jako vratka na účet Ministerstva školství, mládeže a tělovýchovy.</t>
  </si>
  <si>
    <t>Odbor školství, mládeže a tělovýchovy</t>
  </si>
  <si>
    <t>ORJ - 10</t>
  </si>
  <si>
    <t>2229 - Ostatní přijaté vratky transferů</t>
  </si>
  <si>
    <t>53 - Neinvestiční transfery veřejnopráv. subj.</t>
  </si>
  <si>
    <t xml:space="preserve"> -Rozpočtová změna 377/14</t>
  </si>
  <si>
    <t>poskytovatel: Státní fond životního prostředí a Ministerstvo životního prostředí ČR</t>
  </si>
  <si>
    <t>důvod: odbor investic a evropských programů požádal dne 16.6.2014 o provedení rozpočtové změny. Důvodem navrhované změny je zapojení finančních prostředků do rozpočtu Olomouckého kraje v celkové výši 329 022,- Kč. Finanční prostředky byly poukázány na účet Olomouckého kraje jako neinvestiční dotace z prostředků Státního fondu životního prostředí ČR a Ministerstva životního prostředí ČR a budou použity na financování projektu "Domov Větrný mlýn Skalička - revitalizace zámeckého parku" v rámci Operačního programu Životní prostředí.</t>
  </si>
  <si>
    <t>Odbor investic a evropských programů</t>
  </si>
  <si>
    <t>ORJ - 59</t>
  </si>
  <si>
    <t>4113 - Neinvestiční přijaté transfery ze SF</t>
  </si>
  <si>
    <t xml:space="preserve"> </t>
  </si>
  <si>
    <t xml:space="preserve"> -Rozpočtová změna 378/14</t>
  </si>
  <si>
    <t>důvod: odbor investic a evropských programů požádal dne 17.6.2014 o provedení rozpočtové změny. Důvodem navrhované změny je zapojení finančních prostředků do rozpočtu Olomouckého kraje v celkové výši 5 094 608,34 Kč. Finanční prostředky budou poukázany na účet Olomouckého kraje jako investiční dotace z prostředků Státního fondu životního prostředí ČR a Ministerstva životního prostředí ČR a budou použity na financování projektu "Realizace energeticky úsporných opatření - SOŠ Šumperk - domov mládeže" v rámci Operačního programu Životní prostředí.</t>
  </si>
  <si>
    <t>ORJ - 52</t>
  </si>
  <si>
    <t>4213 - Investiční přijaté transfery ze SF</t>
  </si>
  <si>
    <t>4216 - Ostatní invest. přijaté transfery ze SR</t>
  </si>
  <si>
    <t>61 - Investiční nákupy a související výdaje</t>
  </si>
  <si>
    <t>59 - Ostatní neinvestiční výdaje</t>
  </si>
  <si>
    <t xml:space="preserve"> -Rozpočtová změna 381/14</t>
  </si>
  <si>
    <t>poskytovatel: Ministerstvo pro místní rozvoj</t>
  </si>
  <si>
    <t>důvod: odbor investic a evropských programů požádal ekonomický odbor dne 18.6.2014 o provedení rozpočtové změny. Důvodem navrhované změny je zapojení finančních prostředků do rozpočtu Olomouckého kraje v celkové výši 35 593 265,50 Kč. Finanční prostředky byly poukázány na účet Olomouckého kraje z Ministerstva pro místní rozvoj jako neinvestiční a investiční dotace na financování projektu "Rozvoj služeb eGovernmentu v Olomouckém kraji", spolufinancovaného v rámci Integrovaného operačního programu.</t>
  </si>
  <si>
    <t>Odbor investic a evropských programů - ROP</t>
  </si>
  <si>
    <t xml:space="preserve"> -Rozpočtová změna 382/14</t>
  </si>
  <si>
    <t>druh rozpočtové změny: vnitřní rozpočtová změna - přesun mezi jednotlivými položkami, paragrafy v rámci odboru investic a evropských programů</t>
  </si>
  <si>
    <t>důvod: odbor investic a evropských programů požádal ekonomický odbor dne 26.6.2014 o provedení rozpočtové změny. Důvodem navrhované změny je přesun finančních prostředků v rámci odboru investic a evropských programů v celkové výši 6 313 000,- Kč. Finanční prostředky budou použity na financování globálních grantů "Podpora nabídky dalšího vzdělávání v Olomouckém kraji" a "Další vzdělávání pracovníků škol a školských zařízení v Olomouckém kraji II" v rámci Operačního programu Vzdělávání pro konkurenceschopnost.</t>
  </si>
  <si>
    <t>Odbor investic a evropských programů - GG</t>
  </si>
  <si>
    <t>ORJ - 63</t>
  </si>
  <si>
    <t>52 - Neinvestiční transfery soukromopr. subj.</t>
  </si>
  <si>
    <t>ORJ - 68</t>
  </si>
  <si>
    <t xml:space="preserve"> -Rozpočtová změna 383/14</t>
  </si>
  <si>
    <t>8115 - Změna stavu krátkod. prostř. na BÚ</t>
  </si>
  <si>
    <t>2122 - Odvody příspěvkových organizací</t>
  </si>
  <si>
    <t>Kancelář ředitele</t>
  </si>
  <si>
    <t>ORJ - 02</t>
  </si>
  <si>
    <t>ORJ - 03</t>
  </si>
  <si>
    <t>6351 - Investiční transfery zřízeným PO</t>
  </si>
  <si>
    <t>5331 - Neinvestiční příspěvky zřízeným PO</t>
  </si>
  <si>
    <t>Odbor kultury a památkové péče</t>
  </si>
  <si>
    <t>ORJ - 13</t>
  </si>
  <si>
    <t>Odbor dopravy a silničního hospodářství</t>
  </si>
  <si>
    <t>ORJ - 12</t>
  </si>
  <si>
    <t>ORJ - 17</t>
  </si>
  <si>
    <t>ORJ - 50</t>
  </si>
  <si>
    <t xml:space="preserve"> -Rozpočtová změna 384/14</t>
  </si>
  <si>
    <t>poskytovatel: Regionální rada regionu soudržnosti Střední Morava</t>
  </si>
  <si>
    <t>důvod: odbor investic a evropských programů požádal ekonomický odbor dne 12.6.2014 o provedení rozpočtové změny. Důvodem navrhované změny je zapojení finančních prostředků do rozpočtu Olomouckého kraje ve výši 13 510 043,65 Kč. Finanční prostředky budou poukázány na účet Olomouckého kraje jako investiční dotace od Regionální rady regionu soudržnosti Střední Morava na rok 2014 na projekt v oblasti sociální "Rekonstrukce pavilonu CSS Prostějov - zřízení zařízení pro nemocné Alzheimerovou chorobou" v rámci ROP Střední Morava.</t>
  </si>
  <si>
    <t>4223 - Invest. přijaté transfery od region. rad</t>
  </si>
  <si>
    <t xml:space="preserve"> -Rozpočtová změna 385/14</t>
  </si>
  <si>
    <t>druh rozpočtové změny: vnitřní rozpočtová změna - přesun mezi jednotlivými položkami, paragrafy a odbory ekonomickým a investic a evropských programů</t>
  </si>
  <si>
    <t>důvod: odbor investic a evropských programů požádal ekonomický odbor dne 27.6.2014 o provedení rozpočtové změny. Důvodem navrhované změny je převedení finančních prostředků z odboru ekonomického na odbor investic a evropských programů v celkové výši 3 579 111,- Kč. Finanční prostředky budou použity na financování nákladů projektů v oblasti školství "Realizace energeticky úsporných opatření" v rámci Operačního programu Životní prostředí, prostředky budou čerpány z úvěrového rámce na základě úvěrové smlouvy s Evropskou investiční bankou.</t>
  </si>
  <si>
    <t xml:space="preserve"> -Rozpočtová změna 386/14</t>
  </si>
  <si>
    <t>druh rozpočtové změny: vnitřní rozpočtová změna - přesun mezi jednotlivými položkami, paragrafy v rámci kanceláře ředitele</t>
  </si>
  <si>
    <t>důvod: kancelář ředitele požádala ekonomický odbor dne 18.6.2014 o provedení rozpočtové změny. Důvodem navrhované změny je přesun finančních prostředků v rámci odboru kancelář ředitele ve výši 65 000,- Kč. Finanční prostředky budou použity na úhradu nákupu nového frankovacího stroje NEOPOST.</t>
  </si>
  <si>
    <t xml:space="preserve"> -Rozpočtová změna 387/14</t>
  </si>
  <si>
    <t>poskytovatel: Ministerstvo školství, mládeže a tělovýchovy</t>
  </si>
  <si>
    <t>důvod: neinvestiční dotace ze státního rozpočtu ČR na rok 2014 poskytnutá na základě rozhodnutí Ministerstva školství, mládeže a tělovýchovy ČR č.j.: 20 682/2014 ze dne 23.6.2014 v celkové výši 58 880 000,- Kč pro soukromé školy a školská zařízení Olomouckého kraje na 3. čtvrtletí roku 2014.</t>
  </si>
  <si>
    <t>Rozpis účelové dotace zabezpečí odbor školství, mládeže a tělovýchovy</t>
  </si>
  <si>
    <t xml:space="preserve"> -Rozpočtová změna 388/14</t>
  </si>
  <si>
    <t>druh rozpočtové změny: vnitřní rozpočtová změna - přesun mezi jednotlivými položkami, paragrafy a odbory ekonomickým a školství, mládeže a tělovýchovy</t>
  </si>
  <si>
    <t>důvod: odbor školství, mládeže a tělovýchovy požádal ekonomický odbor dne 30.6.2014 o provedení rozpočtové změny. Důvodem navrhované změny je převedení finančních prostředků z odboru ekonomického na odbor školství, mládeže a tělovýchovy ve výši          2 992 000,- Kč.  Finanční prostředky budou použity na předfinancování investiční akce v oblasti školství "Realizace úspor energie v budovách veřejného sektoru" v rámci programu Zelená úsporám pro příspěvkovou organizaci Slovanské gymnázium Olomouc, prostředky budou čerpány z rezervy Olomouckého kraje na financování investičních akcí.</t>
  </si>
  <si>
    <t xml:space="preserve"> -Rozpočtová změna 389/14</t>
  </si>
  <si>
    <t>důvod: odbor investic a evropských programů požádal ekonomický odbor dne 26.6.2014 o provedení rozpočtové změny. Důvodem navrhované změny je převedení finančních prostředků z odboru ekonomického na odbor investic a evropských programů v celkové výši 10 299 774,02 Kč. Finanční prostředky budou použity na financování nákladů projektů v oblasti sociální a školství v rámci ROP Střední Morava, prostředky budou čerpány z rezervy Olomouckého kraje na financování investičních akcí.</t>
  </si>
  <si>
    <t xml:space="preserve"> -Rozpočtová změna 390/14</t>
  </si>
  <si>
    <t>důvod: odbor investic a evropských programů požádal ekonomický odbor dne 26.6.2014 o provedení rozpočtové změny. Důvodem navrhované změny je převedení finančních prostředků z odboru ekonomického na odbor investic a evropských programů ve výši          10 303 935,- Kč. Finanční prostředky budou použity na financování nákladů projektu v oblasti dopravy "II/433, III/36711 Výšovice průtah" v rámci ROP Střední Morava, prostředky budou čerpány z rezervy Olomouckého kraje na financování investičních akcí.</t>
  </si>
  <si>
    <t xml:space="preserve"> -Rozpočtová změna 391/14</t>
  </si>
  <si>
    <t>důvod: odbor investic a evropských programů požádal dne 26.6.2014 o provedení rozpočtové změny. Důvodem navrhované změny je zapojení finančních prostředků do rozpočtu Olomouckého kraje v celkové výši 12 358 037,78 Kč. Finanční prostředky budou poukázány na účet Olomouckého kraje jako investiční dotace z prostředků Státního fondu životního prostředí ČR a Ministerstva životního prostředí ČR a budou použity na financování projektů "Realizace energeticky úsporných opatření - VOŠ a SŠ automobilní Zábřeh" a "VOŠ a SŠ automobilní Zábřeh - domov mládeže" v rámci Operačního programu Životní prostředí.</t>
  </si>
  <si>
    <t xml:space="preserve"> -Rozpočtová změna 392/14</t>
  </si>
  <si>
    <t>důvod: odbor investic a evropských programů požádal dne 26.6.2014 o provedení rozpočtové změny. Důvodem navrhované změny je zapojení finančních prostředků do rozpočtu Olomouckého kraje v celkové výši 7 097 542,80 Kč. Finanční prostředky budou poukázany na účet Olomouckého kraje jako investiční dotace z prostředků Státního fondu životního prostředí ČR a Ministerstva životního prostředí ČR a budou použity na financování projektu "Realizace energeticky úsporných opatření - Sigmundova střední škola strojírenská, Lutín" v rámci Operačního programu Životní prostředí.</t>
  </si>
  <si>
    <t xml:space="preserve"> -Rozpočtová změna 393/14</t>
  </si>
  <si>
    <t>důvod: odbor investic a evropských programů požádal dne 26.6.2014 o provedení rozpočtové změny. Důvodem navrhované změny je zapojení finančních prostředků do rozpočtu Olomouckého kraje v celkové výši 2 973 893,40 Kč. Finanční prostředky budou poukázany na účet Olomouckého kraje jako investiční dotace z prostředků Státního fondu životního prostředí ČR a Ministerstva životního prostředí ČR a budou použity na financování projektu "Realizace energeticky úsporných opatření - SMN a.s. - o.z. Nemocnice Šternberk - pavilon pro dlouhodobě nemocné" v rámci Operačního programu Životní prostředí.</t>
  </si>
  <si>
    <t xml:space="preserve"> -Rozpočtová změna 394/14</t>
  </si>
  <si>
    <t>důvod: odbor investic a evropských programů požádal dne 17.6.2014 o provedení rozpočtové změny. Důvodem navrhované změny je zapojení finančních prostředků do rozpočtu Olomouckého kraje v celkové výši 2 116 191,80 Kč. Finanční prostředky budou poukázány na účet Olomouckého kraje jako investiční dotace z prostředků Státního fondu životního prostředí ČR a Ministerstva životního prostředí ČR a budou použity na financování projektu "Realizace energeticky úsporných opatření - Sociální služby pro seniory Olomouc - ubytovací část" v rámci Operačního programu Životní prostředí.</t>
  </si>
  <si>
    <t xml:space="preserve"> -Rozpočtová změna 395/14</t>
  </si>
  <si>
    <t>důvod: odbor investic a evropských programů požádal dne 17.6.2014 o provedení rozpočtové změny. Důvodem navrhované změny je zapojení finančních prostředků do rozpočtu Olomouckého kraje v celkové výši 5 188 231,89 Kč. Finanční prostředky budou poukázany na účet Olomouckého kraje jako investiční dotace z prostředků Státního fondu životního prostředí ČR a Ministerstva životního prostředí ČR a budou použity na financování projektu "Realizace energeticky úsporných opatření - VOŠ a SPŠ Šumperk" v rámci Operačního programu Životní prostředí.</t>
  </si>
  <si>
    <t xml:space="preserve"> -Rozpočtová změna 396/14</t>
  </si>
  <si>
    <t>důvod: odbor investic a evropských programů požádal ekonomický odbor dne 26.6.2014 o provedení rozpočtové změny. Důvodem navrhované změny je převedení finančních prostředků z odboru ekonomického na odbor investic a evropských programů v celkové výši 1 490 200,- Kč. Finanční prostředky budou použity na financování výdajů projektu z oblasti školství "Realizace energeticky úsporných opatření - SOŠ Šumperk - domov mládeže" v rámci Operačního programu Životní prostředí, prostředky budou čerpány z úvěrového rámce na základě úvěrové smlouvy s Evropskou investiční bankou.</t>
  </si>
  <si>
    <t xml:space="preserve"> -Rozpočtová změna 397/14</t>
  </si>
  <si>
    <t>důvod: odbor investic a evropských programů požádal dne 24.6.2014 o provedení rozpočtové změny. Důvodem navrhované změny je zapojení finančních prostředků do rozpočtu Olomouckého kraje v celkové výši 4 478 904,90 Kč. Finanční prostředky budou poukázány na účet Olomouckého kraje jako investiční dotace z prostředků Státního fondu životního prostředí ČR a Ministerstva životního prostředí ČR a budou použity na financování projektu "Realizace energeticky úsporných opatření - SMN a.s. - o.z. Nemocnice Přerov - LDN" v rámci Operačního programu Životní prostředí.</t>
  </si>
  <si>
    <t xml:space="preserve"> -Rozpočtová změna 398/14</t>
  </si>
  <si>
    <t>důvod: odbor investic a evropských programů požádal dne 26.6.2014 o provedení rozpočtové změny. Důvodem navrhované změny je zapojení finančních prostředků do rozpočtu Olomouckého kraje v celkové výši 590 788,79 Kč. Finanční prostředky budou poukázany na účet Olomouckého kraje jako investiční dotace z prostředků Státního fondu životního prostředí ČR a Ministerstva životního prostředí ČR a budou použity na financování projektu "Realizace energeticky úsporných opatření - Domov seniorů POHODA Chválkovice - pavilony A a B" v rámci Operačního programu Životní prostředí.</t>
  </si>
  <si>
    <t xml:space="preserve"> -Rozpočtová změna 399/14</t>
  </si>
  <si>
    <t>důvod: odbor investic a evropských programů požádal dne 26.6.2014 o provedení rozpočtové změny. Důvodem navrhované změny je zapojení finančních prostředků do rozpočtu Olomouckého kraje v celkové výši 7 532 142,- Kč. Finanční prostředky budou poukázany na účet Olomouckého kraje jako investiční dotace z prostředků Státního fondu životního prostředí ČR a Ministerstva životního prostředí ČR a budou použity na financování projektu "Realizace energeticky úsporných opatření - Domov důchodců Šumperk" v rámci Operačního programu Životní prostředí.</t>
  </si>
  <si>
    <t xml:space="preserve"> -Rozpočtová změna 400/14</t>
  </si>
  <si>
    <t>důvod: odbor dopravy a silničního hospodářství požádal ekonomický odbor dne 1.7.2014 o provedení rozpočtové změny. Důvodem navrhované změny je zapojení finančních prostředků do rozpočtu Olomouckého kraje ve výši 6 131 791,87 Kč. Finanční prostředky byly poukázány na účet Olomouckého kraje jako investiční dotace od Regionální rady regionu soudržnosti Střední Morava na rok 2014 pro příspěvkovou organizaci Správa silnic Olomouckého kraje na realizaci projektu v oblasti dopravy "II/444 Úsov - Medlov".</t>
  </si>
  <si>
    <t>6356 - Jiné investiční transfery zřízeným PO</t>
  </si>
  <si>
    <t xml:space="preserve"> -Rozpočtová změna 401/14</t>
  </si>
  <si>
    <t>důvod: odbor dopravy a silničního hospodářství požádal ekonomický odbor dne 1.7.2014 o provedení rozpočtové změny. Důvodem navrhované změny je zapojení finančních prostředků do rozpočtu Olomouckého kraje ve výši 6 826 054,56 Kč. Finanční prostředky byly poukázány na účet Olomouckého kraje jako investiční dotace od Regionální rady regionu soudržnosti Střední Morava na rok 2014 pro příspěvkovou organizaci Správa silnic Olomouckého kraje na realizaci projektu v oblasti dopravy "II/635 Příkazy - Olomouc".</t>
  </si>
  <si>
    <t xml:space="preserve"> -Rozpočtová změna 402/14</t>
  </si>
  <si>
    <t>důvod: odbor investic a evropských programů požádal ekonomický odbor dne 1.7.2014 o provedení rozpočtové změny. Důvodem navrhované změny je převedení finančních prostředků z odboru ekonomického na odbor investic a evropských programů v celkové výši 4 068 924,11 Kč. Finanční prostředky budou použity na financování nákladů projektů v oblasti sociální a školství "Realizace energeticky úsporných opatření" v rámci Operačního programu Životní prostředí, prostředky budou čerpány z rezervy Olomouckého kraje na financování investičních akcí.</t>
  </si>
  <si>
    <t xml:space="preserve"> -Rozpočtová změna 403/14</t>
  </si>
  <si>
    <t>důvod: odbor investic a evropských programů požádal ekonomický odbor dne 1.7.2014 o provedení rozpočtové změny. Důvodem navrhované změny je převedení finančních prostředků z odboru ekonomického na odbor investic a evropských programů ve výši              2 631 112,- Kč. Finanční prostředky budou použity na financování nákladů projektu v oblasti sociální "Realizace energeticky úsporných opatření - Domov důchodců Šumperk" v rámci Operačního programu Životní prostředí, prostředky budou čerpány z rezervy Olomouckého kraje na financování investičních akcí.</t>
  </si>
  <si>
    <t xml:space="preserve"> -Rozpočtová změna 404/14</t>
  </si>
  <si>
    <t>důvod: neinvestiční dotace ze státního rozpočtu ČR na rok 2014 poskytnutá na základě dopisu Ministerstva práce a sociálních věcí ČR č.j.: 2014/37059-824 ze dne 4.6.2014 ve výši 155 052,- Kč pro příspěvkovou organizaci Olomouckého kraje Domov pro seniory Tovačov na financování projektu "Vzděláváním ke kvalitě II. - vzděláváním zaměstnanců k trvalému rozvoji" v rámci Operačního programu Lidské zdroje a zaměstnanost.</t>
  </si>
  <si>
    <t xml:space="preserve"> -Rozpočtová změna 405/14</t>
  </si>
  <si>
    <t>důvod: odbor životního prostředí a zemědělství požádal ekonomický odbor dne 29.5.2014 o provedení rozpočtové změny. Důvodem navrhované změny je zapojení finančních prostředků do rozpočtu Fondu na podporu výstavby a obnovy vodohospodářské infrastruktury na území Olomouckého kraje roku 2014 v celkové výši 18 490 744,66 Kč. Zastupitelstvo Olomouckého kraje svým usnesením č. UZ/11/12/2014 ze dne 20.6.2014 schválilo "Závěrečný účet Olomouckého kraje za rok 2013". Součástí materiálu Závěrečný účet Olomouckého kraje za rok 2013 je schválený zůstatek Fondu na podporu výstavby a obnovy vodohospodářské infrastruktury na území Olomouckého kraje za rok 2013 a jeho zapojení do rozpočtu Olomouckého kraje roku 2014.</t>
  </si>
  <si>
    <t>Odbor životního prostředí a zemědělství - odběr podzemních vod</t>
  </si>
  <si>
    <t>ORJ - 99</t>
  </si>
  <si>
    <t>63 - Investiční transfery</t>
  </si>
  <si>
    <t xml:space="preserve"> -Rozpočtová změna 406/14</t>
  </si>
  <si>
    <t>poskytovatel: Ministerstvo kultury</t>
  </si>
  <si>
    <t>důvod: neinvestiční dotace ze státního rozpočtu ČR na rok 2014 poskytnutá na základě rozhodnutí Ministerstva kultury ČR č.j.: MK-S 4769/2014/ORNK/TLK-B ze dne 18.4.2014 ve výši 30 000,- Kč pro příspěvkovou organizaci Olomouckého kraje Vlastivědné muzeum v Olomouci na realizaci projektu "Příprava nominací do krajského seznamu nemateriálních statků a na titul Mistr rukodělné činnosti" z programu "Kulturní aktivity".</t>
  </si>
  <si>
    <t xml:space="preserve"> -Rozpočtová změna 407/14</t>
  </si>
  <si>
    <t>důvod: neinvestiční dotace ze státního rozpočtu ČR na rok 2014 poskytnutá na základě rozhodnutí Ministerstva financí ČR č.j.: MF - 48424/2014/12-1201 ze dne 27.6.2014 ve výši 2 857,- Kč na náhradu škod způsobených bobrem evropským na lesních porostech na pozemcích obhospodařovaných státním podnikem Lesy České republiky, s. p., Hradec Králové, za období od 1.1.2014 do 31.3.2014.</t>
  </si>
  <si>
    <t xml:space="preserve"> -Rozpočtová změna 408/14</t>
  </si>
  <si>
    <t xml:space="preserve">důvod: odbor ekonomický požádal dne 16.7.2014 o provedení rozpočtové změny. Důvodem navrhované změny je zapojení finančních prostředků do rozpočtu Olomouckého kraje ve výši 61 732,74 Kč. Jedná se o zapojení finančních prostředků z Ministerstva financí ČR, které uhradilo překročené výdaje Olomouckého kraje na likvidaci nepoužitelných léčiv za rok 2013. </t>
  </si>
  <si>
    <t>2222 - Ost. příjmy z FV před. let od j. veř. rozp.</t>
  </si>
  <si>
    <t>5901 - Nespecifikované rezervy</t>
  </si>
  <si>
    <t xml:space="preserve"> -Rozpočtová změna 409/14</t>
  </si>
  <si>
    <t>důvod: odbor strategického rozvoje kraje požádal ekonomický odbor dne 1.7.2014 o provedení rozpočtové změny. Důvodem navrhované změny je zvýšení finančních prostředků Olomouckého kraje ve výši 521 063,39 Kč. Finanční prostředky byly poukázány na účet Olomouckého kraje jako vratka v rámci finančního vypořádání příspěvku Regionálnímu letišti Přerov, a. s.</t>
  </si>
  <si>
    <t>Odbor strategického rozvoje kraje</t>
  </si>
  <si>
    <t>ORJ - 08</t>
  </si>
  <si>
    <t xml:space="preserve"> -Rozpočtová změna 410/14</t>
  </si>
  <si>
    <t>důvod: odbor strategického rozvoje kraje požádal ekonomický odbor dne 18.6.2014 o provedení rozpočtové změny. Důvodem navrhované změny je zapojení finančních prostředků do rozpočtu Olomouckého kraje ve výši 866 555,61 Kč. Finanční prostředky byly poukázány na účet Olomouckého kraje jako neinvestiční dotace od Regionální rady regionu soudržnosti Střední Morava na rok 2014 na projekt "Podpora rozvoje Olomouckého kraje 2012 - 2015" v rámci ROP Střední Morava.</t>
  </si>
  <si>
    <t>ORJ - 74</t>
  </si>
  <si>
    <t>4123 - Neinvest. přijaté transf. od region. rad</t>
  </si>
  <si>
    <t xml:space="preserve"> -Rozpočtová změna 411/14</t>
  </si>
  <si>
    <t>důvod: odbor investic a evropských programů požádal ekonomický odbor dne 1.7.2014 o provedení rozpočtové změny. Důvodem navrhované změny je zapojení finančních prostředků do rozpočtu Olomouckého kraje v celkové výši 7 402 865,- Kč. Finanční prostředky budou poukázány na účet Olomouckého kraje z Ministerstva práce a sociálních věcí ČR jako investiční dotace na financování projektu "Transformace Vincentina Šternberk I. etapa" v rámci Integrovaného operačního programu.</t>
  </si>
  <si>
    <t>částka</t>
  </si>
  <si>
    <t xml:space="preserve"> -Rozpočtová změna 412/14</t>
  </si>
  <si>
    <t>důvod: odbor investic a evropských programů požádal ekonomický odbor dne 8.7.2014 o provedení rozpočtové změny. Důvodem navrhované změny je zapojení finančních prostředků do rozpočtu odboru investic a evropských programů v celkové výši 1 747 613,- Kč. Finanční prostředky budou poukázány na účet Olomouckého kraje jako neinvestiční dotace z Ministerstva práce a sociálních věcí na financování projektu "Zajištění integrace příslušníků romských komunit v Olomouckém kraji II" v rámci Operačního programu Lidské zdroje a zaměstnanost.</t>
  </si>
  <si>
    <t>Odbor investic a evropských programů - OP LZZ</t>
  </si>
  <si>
    <t>ORJ - 64</t>
  </si>
  <si>
    <t>54 - Neinvestiční transfery obyvatelstvu</t>
  </si>
  <si>
    <t xml:space="preserve"> -Rozpočtová změna 413/14</t>
  </si>
  <si>
    <t>důvod: odbor investic a evropských programů požádal ekonomický odbor dne 1.7.2014 o provedení rozpočtové změny. Důvodem navrhované změny je zapojení finančních prostředků do rozpočtu Olomouckého kraje ve výši 8 887 768,30 Kč. Finanční prostředky budou poukázány na účet Olomouckého kraje jako investiční dotace od Regionální rady regionu soudržnosti Střední Morava na rok 2014 na projekt v oblasti školství "Podpora technického vybavení dílen - 1. část" v rámci ROP Střední Morava.</t>
  </si>
  <si>
    <t xml:space="preserve"> -Rozpočtová změna 414/14</t>
  </si>
  <si>
    <t>důvod: neinvestiční dotace ze státního rozpočtu ČR na rok 2014 poskytnutá na základě rozhodnutí Ministerstva financí ČR č.j.: MF - 49625/2014/12-1201 ze dne 4.7.2014 ve výši 9 762,- Kč na náhradu škod způsobených bobrem evropským na dřevinách na pozemku ve vlastnictví pana Petr Králíčka, Mohelnice, za období 28.4.2014.</t>
  </si>
  <si>
    <t xml:space="preserve"> -Rozpočtová změna 415/14</t>
  </si>
  <si>
    <t>důvod: odbor zdravotnictví požádal ekonomický odbor dne 9.7.2014 o provedení rozpočtové změny. Důvodem navrhované změny je zapojení finančních prostředků do rozpočtu Olomouckého kraje ve výši 74 605,- Kč a přesun finančních prostředků v rámci odboru zdravotnictví ve výši 1 000,- Kč (povinná spoluúčast). Česká pojišťovna, a.s., uhradila na účet Olomouckého kraje pojistné plnění k pojistné události pro Olomoucký kraj - náhradu škody na nemovitém majetku, pronajatém Středomoravské nemocniční a.s., odštěpný závod Nemocnice Přerov - oprava vstupního systému pavilonu interny ze dne 8.4.2014.</t>
  </si>
  <si>
    <t>2322 - Přijaté pojistné náhrady</t>
  </si>
  <si>
    <t>Odbor zdravotnictví</t>
  </si>
  <si>
    <t>ORJ - 14</t>
  </si>
  <si>
    <t xml:space="preserve"> -Rozpočtová změna 416/14</t>
  </si>
  <si>
    <t xml:space="preserve">důvod: kancelář ředitele požádala ekonomický odbor dne 14.7.2014 o provedení rozpočtové změny. Důvodem navrhované změny je zapojení finančních prostředků do rozpočtu Fondu sociálních potřeb Olomouckého kraje roku 2014 v celkové výši                    1 419 619,69 Kč. Zastupitelstvo Olomouckého kraje svým usnesením č. UZ/11/12/2014 ze dne 20.6.2014 schválilo "Závěrečný účet Olomouckého kraje za rok 2013". Součástí materiálu Závěrečný účet Olomouckého kraje za rok 2013 je schválený zůstatek Fondu sociálních potřeb Olomouckého kraje k 31.12.2013 a jeho zapojení do rozpočtu Olomouckého kraje roku 2014. </t>
  </si>
  <si>
    <t>ORJ - 199</t>
  </si>
  <si>
    <t xml:space="preserve"> -Rozpočtová změna 417/14</t>
  </si>
  <si>
    <t>druh rozpočtové změny: snížení prostředků rozpočtu</t>
  </si>
  <si>
    <t>důvod: odbor školství, mládeže a tělovýchovy požádal ekonomický odbor dne 8.7.2014 o provedení rozpočtové změny. Důvodem navrhované změny je snížení neinvestiční dotace ze státního rozpočtu ČR na rok 2014 poskytnuté na základě rozhodnutí Ministerstva školství, mládeže a tělovýchovy ČR č.j.: MSMT-11649-9/2014 ze dne 22.5.2014 ve výši        1 323 000,- Kč na rozvojový program "Podpora výuky vzdělávacího oboru Další cizí jazyk Rámcového vzdělávacího programu pro základní vzdělávání v roce 2014“, nevyčerpané prostředky ve výši 22 000,- Kč budou vráceny na účet Ministerstva školství, mládeže a tělovýchovy.</t>
  </si>
  <si>
    <t xml:space="preserve"> -Rozpočtová změna 418/14</t>
  </si>
  <si>
    <t>důvod: odbor investic a evropských programů požádal ekonomický odbor dne 18.6.2014 o provedení rozpočtové změny. Důvodem navrhované změny je snížení neinvestiční a investiční dotace ze státního rozpočtu ČR na rok 2014 poskytnuté na základě rozhodnutí Ministerstva pro místní rozvoj a Ministerstva financí - Národního fondu na financování projektu "Cestování časem", spolufinancovaného v rámci Operačního programu Přeshraniční spolupráce Česká republika - Polsko.</t>
  </si>
  <si>
    <t>ORJ - 61</t>
  </si>
  <si>
    <t>4118 - Neinvestiční převody z Národ. fondu</t>
  </si>
  <si>
    <t>4218 - Investiční převody z Národního fondu</t>
  </si>
  <si>
    <t xml:space="preserve"> -Rozpočtová změna 419/14</t>
  </si>
  <si>
    <t>poskytovatel: Ministerstvo vnitra</t>
  </si>
  <si>
    <t>důvod: odbor investic a evropských programů požádal ekonomický odbor dne 10.7.2014 o provedení rozpočtové změny. Důvodem navrhované změny je zapojení finančních prostředků do rozpočtu odboru investic a evropských programů ve výši 191 647,09 Kč. Finanční prostředky budou poukázány na účet Olomouckého kraje jako neinvestiční dotace z Ministerstva vnitra na financování projektu "Projektové a procesní řízení na Krajském úřadě Olomouckého kraje" v rámci Operačního programu Lidské zdroje a zaměstnanost.</t>
  </si>
  <si>
    <t xml:space="preserve"> -Rozpočtová změna 420/14</t>
  </si>
  <si>
    <t>druh rozpočtové změny: vnitřní rozpočtová změna - přesun mezi jednotlivými položkami, paragrafy v rámci odboru ekonomického</t>
  </si>
  <si>
    <t xml:space="preserve"> -Rozpočtová změna 421/14</t>
  </si>
  <si>
    <t>druh rozpočtové změny: vnitřní rozpočtová změna - přesun mezi jednotlivými položkami, paragrafy a odbory ekonomickým, sociálních věcí a zdravotnictví</t>
  </si>
  <si>
    <t>důvod: odbory sociálních věcí a zdravotnictví požádaly ekonomický odbor dne 20. a 24.6.2014 o provedení rozpočtové změny. Důvodem navrhované změny je převedení finančních prostředků z odboru ekonomického na odbor sociálních věcí ve výši 85 120,- Kč a na odbor zdravotnictví ve výši 621 680,- Kč. Finanční prostředky ze státní dotace budou použity k zajištění výplaty státního příspěvku pro zřizovatele zařízení pro děti vyžadující okamžitou pomoc (příspěvkové organizace Dětské centrum Ostrůvek, Olomouc, Dětské centrum Pavučinka Šumperk, a Středisko sociální prevence Olomouc) podle § 42g a násl. zákona č. 359/1999 Sb., o sociálně - právní ochraně dětí na období květen a červen 2014.</t>
  </si>
  <si>
    <t xml:space="preserve"> -Rozpočtová změna 422/14</t>
  </si>
  <si>
    <t>důvod: odbor investic a evropských programů požádal ekonomický odbor dne 10.7.2014 o provedení rozpočtové změny. Důvodem navrhované změny je zapojení finančních prostředků do rozpočtu odboru investic a evropských programů v celkové výši                    1 033 900,39 Kč. Finanční prostředky budou poukázány na účet Olomouckého kraje jako neinvestiční a investiční dotace z prostředků Státního fondu životního prostředí ČR a Ministerstva životního prostředí ČR na financování projektu "Rekonstrukce zahrady v Domově důchodců Červenka" v rámci Operačního programu Životní prostředí.</t>
  </si>
  <si>
    <t xml:space="preserve"> -Rozpočtová změna 423/14</t>
  </si>
  <si>
    <t>důvod: odbor investic a evropských programů požádal ekonomický odbor dne 10.7.2014 o provedení rozpočtové změny. Důvodem navrhované změny je zapojení finančních prostředků do rozpočtu Olomouckého kraje ve výši 10 040 723,- Kč. Finanční prostředky budou poukázány na účet Olomouckého kraje jako investiční dotace od Regionální rady regionu soudržnosti Střední Morava na rok 2014 na projekt v oblasti sociální "Domov seniorů POHODA Chválkovice - Modernizace hlavní budovy, část B a C" v rámci ROP Střední Morava.</t>
  </si>
  <si>
    <t xml:space="preserve"> -Rozpočtová změna 424/14</t>
  </si>
  <si>
    <t>druh rozpočtové změny: vnitřní rozpočtová změna - přesun mezi jednotlivými položkami, paragrafy a odbory ekonomickým a kultury a památkové péče, školství, mládeže a tělovýchovy, sociálních věcí, dopravy a silničního hospodářství, tajemníka hejtmana a životního prostředí a zemědělství</t>
  </si>
  <si>
    <t>důvod: jednotlivé odbory požádaly ekonomický odbor o provedení rozpočtové změny. Důvodem navrhované změny je převedení finančních prostředků z odboru ekonomického na jednotlivé odbory v celkové výši 7 330 000,- Kč. Zastupitelstvo Olomouckého kraje usnesením č. UZ/11/10/2014 a UZ/11/11/2014 ze dne 11.4.2014 schválilo Významné projekty Olomouckého kraje.</t>
  </si>
  <si>
    <t>Odbor tajemníka hejtmana</t>
  </si>
  <si>
    <t>ORJ - 18</t>
  </si>
  <si>
    <t xml:space="preserve"> -Rozpočtová změna 425/14</t>
  </si>
  <si>
    <t>důvod: odbor ekonomický požádal dne 16.7.2014 o provedení rozpočtové změny. Důvodem navrhované změny je přesun finančních prostředků v rámci odboru ekonomického ve výši 943 500,- Kč. Finanční prostředky z rezervy Olomouckého kraje budou použity na pokrytí neinvestičních finančních příspěvků do výše 25 tis. Kč, na základě usnesení Rady Olomouckého kraje č. UR/42/12/2014 ze dne 12.6.2014.</t>
  </si>
  <si>
    <t xml:space="preserve"> -Rozpočtová změna 426/14</t>
  </si>
  <si>
    <t>druh rozpočtové změny: vnitřní rozpočtová změna - přesun mezi jednotlivými položkami, paragrafy a odbory ekonomickým a kancelář ředitele</t>
  </si>
  <si>
    <t>důvod: kancelář ředitele požádala ekonomický odbor dne 17.6.2014 o provedení rozpočtové změny. Důvodem navrhované změny je převedení finančních prostředků z odboru ekonomického na odbor kancelář ředitele v celkové výši 189 000,- Kč. Finanční prostředky budou použity na pokrytí 18 žádostí o finanční příspěvek do výše 25 tis. Kč, na základě usnesení Rady Olomouckého kraje č. UR/42/12/2014 ze dne 12.6.2014.</t>
  </si>
  <si>
    <t xml:space="preserve"> -Rozpočtová změna 427/14</t>
  </si>
  <si>
    <t>druh rozpočtové změny: vnitřní rozpočtová změna - přesun mezi jednotlivými položkami, paragrafy a odbory ekonomickým a odbor tajemníka hejtmana</t>
  </si>
  <si>
    <t>důvod: odbor tajemníka hejtmana požádal ekonomický odbor dne 1.7.2014 o provedení rozpočtové změny. Důvodem navrhované změny je převedení finančních prostředků z odboru ekonomického na odbor tajemníka hejtmana v celkové výši 35 000,- Kč. Finanční prostředky budou použity na pokrytí 2 žádostí o finanční příspěvek do výše 25 tis. Kč, na základě usnesení Rady Olomouckého kraje č. UR/42/12/2014 ze dne 12.6.2014.</t>
  </si>
  <si>
    <t xml:space="preserve"> -Rozpočtová změna 428/14</t>
  </si>
  <si>
    <t>druh rozpočtové změny: vnitřní rozpočtová změna - přesun mezi jednotlivými položkami, paragrafy a odbory ekonomickým a životního prostředí a zemědělství</t>
  </si>
  <si>
    <t>důvod: odbor životního prostředí a zemědělství požádal ekonomický odbor dne 25.6.2014 o provedení rozpočtové změny. Důvodem navrhované změny je převedení finančních prostředků z odboru ekonomického na odbor životního prostředí a zemědělství v celkové výši 120 000,- Kč. Finanční prostředky budou použity na pokrytí 7 žádostí o finanční příspěvek do výše 25 tis. Kč, na základě usnesení Rady Olomouckého kraje č. UR/42/12/2014 ze dne 12.6.2014.</t>
  </si>
  <si>
    <t xml:space="preserve"> -Rozpočtová změna 429/14</t>
  </si>
  <si>
    <t>důvod: odbor školství, mládeže a tělovýchovy požádal ekonomický odbor dne 20.6.2014 o provedení rozpočtové změny. Důvodem navrhované změny je převedení finančních prostředků z odboru ekonomického na odbor školství, mládeže a tělovýchovy v celkové výši 670 000,- Kč. Finanční prostředky budou použity na pokrytí 33 žádostí o finanční příspěvek do výše 25 tis. Kč, na základě usnesení Rady Olomouckého kraje č. UR/42/12/2014 ze dne 12.6.2014.</t>
  </si>
  <si>
    <t xml:space="preserve"> -Rozpočtová změna 430/14</t>
  </si>
  <si>
    <t>druh rozpočtové změny: vnitřní rozpočtová změna - přesun mezi jednotlivými položkami, paragrafy a odbory ekonomickým a sociálních věcí</t>
  </si>
  <si>
    <t>důvod: odbor sociálních věcí požádal ekonomický odbor dne 25.6.2014 o provedení rozpočtové změny. Důvodem navrhované změny je převedení finančních prostředků z odboru ekonomického na odbor sociálních věcí v celkové výši 60 000,- Kč. Finanční prostředky budou použity na pokrytí 4 žádostí o finanční příspěvek do výše 25 tis. Kč, na základě usnesení Rady Olomouckého kraje č. UR/42/12/2014 ze dne 12.6.2014.</t>
  </si>
  <si>
    <t xml:space="preserve"> -Rozpočtová změna 431/14</t>
  </si>
  <si>
    <t>druh rozpočtové změny: vnitřní rozpočtová změna - přesun mezi jednotlivými položkami, paragrafy a odbory ekonomickým a kultury a památkové péče</t>
  </si>
  <si>
    <t>důvod: odbor kultury a památkové péče požádal ekonomický odbor dne 20.6.2014 o provedení rozpočtové změny. Důvodem navrhované změny je převedení finančních prostředků z odboru ekonomického na odbor kultury a památkové péče v celkové výši     405 000,- Kč. Finanční prostředky budou použity na pokrytí 20 žádostí o finanční příspěvek do výše 25 tis. Kč, na základě usnesení Rady Olomouckého kraje č. UR/42/12/2014 ze dne 12.6.2014.</t>
  </si>
  <si>
    <t xml:space="preserve"> -Rozpočtová změna 432/14</t>
  </si>
  <si>
    <t>druh rozpočtové změny: vnitřní rozpočtová změna - přesun mezi jednotlivými položkami, paragrafy a odbory ekonomickým a zdravotnictví</t>
  </si>
  <si>
    <t>důvod: odbor zdravotnictví požádal ekonomický odbor dne 17.6.2014 o provedení rozpočtové změny. Důvodem navrhované změny je převedení finančních prostředků z odboru ekonomického na odbor zdravotnictví v celkové výši 15 000,- Kč. Finanční prostředky budou použity na pokrytí žádosti o finanční příspěvek do výše 25 tis. Kč, na základě usnesení Rady Olomouckého kraje č. UR/42/12/2014 ze dne 12.6.2014.</t>
  </si>
  <si>
    <t xml:space="preserve"> -Rozpočtová změna 433/14</t>
  </si>
  <si>
    <t xml:space="preserve">důvod: odbor kultury a památkové péče požádal ekonomický odbor dne 2.6.2014 o provedení rozpočtové změny. Důvodem navrhované změny je převedení finančních prostředků z odboru ekonomického na odbor kultury a památkové péče ve výši                         300 000,- Kč. Finanční prostředky budou použity na poskytnutí neinvestičního příspěvku na provoz a mzdy u příspěvkové organizace Vědecká knihovna v Olomouci, na základě usnesení Rady Olomouckého kraje č. UR/41/67/2014 ze dne 29.5.2014. </t>
  </si>
  <si>
    <t xml:space="preserve"> -Rozpočtová změna 434/14</t>
  </si>
  <si>
    <t>důvod: odbor sociálních věcí požádal ekonomický odbor dne 4.7.2014 o provedení rozpočtové změny. Důvodem navrhované změny je převedení finančních prostředků z odboru sociálních věcí do rozpočtu odboru ekonomického ve výši 2 382 000,- Kč. Finanční prostředky z příspěvků na provoz u příspěvkových organizací v sociální oblasti budou převedeny do rezervy Olomouckého kraje.</t>
  </si>
  <si>
    <t xml:space="preserve"> -Rozpočtová změna 435/14</t>
  </si>
  <si>
    <t>důvod: odbor tajemníka hejtmana požádal ekonomický odbor dne 9.7.2014 o provedení rozpočtové změny. Důvodem navrhované změny je převedení finančních prostředků z odboru ekonomického na odbor tajemníka hejtmana ve výši 100 000,- Kč. Finanční prostředky budou použity na financování poskytování právních služeb v oblasti pracovního práva v kontextu zákona o úřednících.</t>
  </si>
  <si>
    <t xml:space="preserve"> -Rozpočtová změna 436/14</t>
  </si>
  <si>
    <t>druh rozpočtové změny: vnitřní rozpočtová změna - přesun mezi jednotlivými položkami, paragrafy a odbory kancelář ředitele a odbor tajemníka hejtmana</t>
  </si>
  <si>
    <t>důvod: kancelář ředitele požádala ekonomický odbor dne 23.6.2014 o provedení rozpočtové změny. Důvodem navrhované změny je převedení finančních prostředků z odboru kancelář ředitele na odbor tajemníka hejtmana ve výši 30 000,- Kč. Finanční prostředky budou použity na financování zhotovení propagačních předmětů na akce s dětmi u Hasičského záchranného sboru Olomouckého kraje.</t>
  </si>
  <si>
    <t xml:space="preserve"> -Rozpočtová změna 437/14</t>
  </si>
  <si>
    <t>důvod: kancelář ředitele požádala ekonomický odbor dne 23.6.2014 o provedení rozpočtové změny. Důvodem navrhované změny je přesun finančních prostředků v rámci odboru kancelář ředitele v celkové výši 410 000,- Kč. Finanční prostředky budou použity na poskytnutí "Finančních příspěvků okresním sdružením hasičů Čech, Moravy a Slezska", na základě usnesení Zastupitelstva Olomouckého kraje č. UZ/11/55/2014 ze dne 20.6.2014.</t>
  </si>
  <si>
    <t xml:space="preserve"> -Rozpočtová změna 438/14</t>
  </si>
  <si>
    <t>důvod: kancelář ředitele požádala ekonomický odbor dne 10.7.2014 o provedení rozpočtové změny. Důvodem navrhované změny je přesun finančních prostředků v rámci odboru kancelář ředitele ve výši 10 000,- Kč. Finanční prostředky budou použity na poskytnutí neinvestičního finančního příspěvku pro jednotky sborů dobrovolných hasičů obce Vlčice, jedná se pouze o změnu položky rozpočtové skladby z investiční na neinvestiční.</t>
  </si>
  <si>
    <t xml:space="preserve"> -Rozpočtová změna 439/14</t>
  </si>
  <si>
    <t>druh rozpočtové změny: vnitřní rozpočtová změna - přesun mezi jednotlivými položkami, paragrafy v rámci odboru strategického rozvoje kraje</t>
  </si>
  <si>
    <t>důvod: odbor strategického rozvoje kraje požádal ekonomický odbor dne 2.7.2014 o provedení rozpočtové změny. Důvodem navrhované změny je přesun finančních prostředků v rámci odboru strategického rozvoje kraje ve výši 300 000,- Kč. Finanční prostředky budou použity na poskytnutí dotace obci Křtomil v rámci "Programu obnovy venkova na rok 2014" (POV), na základě usnesení Zastupitelstva Olomouckého kraje č. UZ/10/30/2014 ze dne 11.4.2014.</t>
  </si>
  <si>
    <t xml:space="preserve"> -Rozpočtová změna 440/14</t>
  </si>
  <si>
    <t>druh rozpočtové změny: vnitřní rozpočtová změna - přesun mezi jednotlivými položkami, paragrafy v rámci odboru životního prostředí a zemědělství</t>
  </si>
  <si>
    <t>důvod: odbor životního prostředí a zemědělství požádal ekonomický odbor dne 26.6.2014 o provedení rozpočtové změny. Důvodem navrhované změny je přesun finančních prostředků v rámci odboru životního prostředí a zemědělství v celkové výši 4 292 000,- Kč. Finanční prostředky budou použity na poskytnutí finančních příspěvků na řešení mimořádných situací v oblasti vodohospodářské infrastruktury obcím na území Olomouckého kraje, na základě usnesení Zastupitelstva Olomouckého kraje č. UZ/11/40/2014 ze dne 20.6.2014.</t>
  </si>
  <si>
    <t xml:space="preserve"> -Rozpočtová změna 441/14</t>
  </si>
  <si>
    <t>důvod: odbor životního prostředí a zemědělství požádal ekonomický odbor dne 26.6.2014 o provedení rozpočtové změny. Důvodem navrhované změny je přesun finančních prostředků v rámci Fondu na podporu výstavby a obnovy vodohospodářské infrastruktury na území Olomouckého kraje ve výši 900 000,- Kč. Finanční prostředky budou použity na poskytnutí příspěvků v rámci Fondu na podporu výstavby a obnovy vodohospodářské infrastruktury na území Olomouckého kraje obci Bělkovice - Lašťany, na základě usnesení Zastupitelstva Olomouckého kraje č. UZ/4/33/2013 ze dne 26.4.2013.</t>
  </si>
  <si>
    <t xml:space="preserve"> -Rozpočtová změna 442/14</t>
  </si>
  <si>
    <t>druh rozpočtové změny: vnitřní rozpočtová změna - přesun mezi jednotlivými položkami, paragrafy v rámci odboru školství, mládeže a tělovýchovy</t>
  </si>
  <si>
    <t>důvod: odbor školství, mládeže a tělovýchovy požádal ekonomický odbor dne 23.6.2014 o provedení rozpočtové změny. Důvodem navrhované změny je přesun finančních prostředků v rámci odboru školství, mládeže a tělovýchovy ve výši 100 000,- Kč. Finanční prostředky budou použity na poskytnutí příspěvku příspěvkové organizaci Střední průmyslová škola strojnická, Olomouc, na nákup svařovacích zdrojů, kukel a hořáků.</t>
  </si>
  <si>
    <t xml:space="preserve"> -Rozpočtová změna 443/14</t>
  </si>
  <si>
    <t>druh rozpočtové změny: vnitřní rozpočtová změna - přesun mezi jednotlivými položkami, paragrafy v rámci odboru sociálních věcí</t>
  </si>
  <si>
    <t>důvod: odbor sociálních věcí požádal ekonomický odbor dne 24.6.2014 o provedení rozpočtové změny. Důvodem navrhované změny je přesun finančních prostředků v rámci odboru sociálních věcí v celkové výši 800 000,- Kč. Finanční prostředky budou použity na financování dotačního pragramu "Prevence kriminality", na základě usnesení Zastupitelstva Olomouckého kraje č. UR/11/41/2014 ze dne 20.6.2014.</t>
  </si>
  <si>
    <t xml:space="preserve"> -Rozpočtová změna 444/14</t>
  </si>
  <si>
    <t>důvod: odbor investic a evropských programů požádal ekonomický odbor dne 3.7.2014 o provedení rozpočtové změny. Důvodem navrhované změny je převedení finančních prostředků z odboru ekonomického na odbor investic a evropských programů v celkové výši 34 000 000,- Kč. Finanční prostředky budou použity na financování nákladů projektu v oblasti sociální "Nový pavilon areálu Domov pro seniory Radkova Lhota", prostředky budou čerpány z rezervy Olomouckého kraje na financování investičních akcí.</t>
  </si>
  <si>
    <t xml:space="preserve"> -Rozpočtová změna 445/14</t>
  </si>
  <si>
    <t>důvod: neinvestiční dotace ze státního rozpočtu ČR na rok 2014 poskytnutá na základě rozhodnutí Ministerstva financí ČR č.j.: MF - 27016/2014/12-1201 ze dne 7.7.2014 ve výši 1 880,- Kč na náhradu škod způsobených bobrem evropským na jabloních na pozemku ve spoluvlastnictví paní Ing. Jaroslavy Dolinové a Miluše Varvařovské, Litovel, za období od 17.11.2013 do 18.11.2013.</t>
  </si>
  <si>
    <t xml:space="preserve"> -Rozpočtová změna 446/14</t>
  </si>
  <si>
    <t>důvod: odbor investic a evropských programů požádal ekonomický odbor dne 6.6.2014 o provedení rozpočtové změny. Důvodem navrhované změny je přesun finančních prostředků v rámci odboru investic a evropských programů v celkové výši 199 802,- Kč. Finanční prostředky budou použity na financování projektu v oblasti školství "Centrum vzdělávání na SPŠ strojnické Olomouc" v rámci ROP Střední Morava.</t>
  </si>
  <si>
    <t xml:space="preserve"> -Rozpočtová změna 447/14</t>
  </si>
  <si>
    <t>důvod: odbor investic a evropských programů požádal ekonomický odbor dne 7.7.2014 o provedení rozpočtové změny. Důvodem navrhované změny je přesun finančních prostředků v rámci odboru investic a evropských programů ve výši 115 000,- Kč. Finanční prostředky budou použity na financování projektu v oblasti sociální "Transformace Vincentina Šternberk I. etapa" v rámci Integrovaného operačního programu.</t>
  </si>
  <si>
    <t xml:space="preserve"> -Rozpočtová změna 448/14</t>
  </si>
  <si>
    <t>důvod: odbor investic a evropských programů požádal ekonomický odbor dne 9.7.2014 o provedení rozpočtové změny. Důvodem navrhované změny je přesun finančních prostředků v rámci odboru investic a evropských programů v celkové výši 600 000,- Kč. Finanční prostředky budou použity na financování projektu "Zvýšení efektivity a transparentnosti Krajského úřadu Olomouckého kraje" v rámci Operačního programu Lidské zdroje a zaměstnanost.</t>
  </si>
  <si>
    <t>50 - Výdaje na platy, ost. platby za pr. práci a poj.</t>
  </si>
  <si>
    <t xml:space="preserve"> -Rozpočtová změna 449/14</t>
  </si>
  <si>
    <t>důvod: odbor školství, mládeže a tělovýchovy požádal ekonomický odbor dne 7.7.2014 o provedení rozpočtové změny. Důvodem navrhované změny je zapojení finančních prostředků do rozpočtu odboru školství, mládeže a tělovýchovy ve výši 4 750,- Kč. Finanční prostředky budou zaslány v rámci finančního vypořádání od příspěvkové organizace Olomouckého kraje Střední zdravotnická škola, Hranice. Na základě závěrečné monitorovací zprávy bude část dotace na projekt v rámci Operačního programu Vzdělávání pro konkurenceschopnost  v rámci finančního vypořádání s Ministerstvem školství, mládeže a tělovýchovy zaslána jako vratka na účet Ministerstva školství, mládeže a tělovýchovy.</t>
  </si>
  <si>
    <t xml:space="preserve"> -Rozpočtová změna 450/14</t>
  </si>
  <si>
    <t>důvod: odbor školství, mládeže a tělovýchovy požádal ekonomický odbor dne 8.7.2014 o provedení rozpočtové změny. Důvodem navrhované změny je zapojení finančních prostředků do rozpočtu odboru školství, mládeže a tělovýchovy ve výši 32 541,60 Kč. Finanční prostředky budou zaslány v rámci finančního vypořádání od příspěvkové organizace Olomouckého kraje Švehlova střední škola polytechnická Prostějov. Na základě závěrečné monitorovací zprávy bude část dotace na projekt v rámci Operačního programu Vzdělávání pro konkurenceschopnost  v rámci finančního vypořádání s Ministerstvem školství, mládeže a tělovýchovy zaslána jako vratka na účet Ministerstva školství, mládeže a tělovýchovy.</t>
  </si>
  <si>
    <t xml:space="preserve"> -Rozpočtová změna 451/14</t>
  </si>
  <si>
    <t>důvod: odbor ekonomický požádal dne 16.7.2014 o provedení rozpočtové změny. Zastupitelstvo Olomouckého kraje svým usnesením č. UZ/11/12/2014 ze dne 20.6.2014 schválilo "Závěrečný účet Olomouckého kraje za rok 2013". Součástí materiálu Závěrečný účet Olomouckého kraje za rok 2013 je schválené vyúčtování finančních vztahů k rozpočtu Olomouckého kraje za rok 2013 ve výši 1 249 681,27 Kč a zůstatek bankovních účtů Olomouckého kraje za rok 2013 ve výši 158 998 676,70 Kč a 232 848,10 Kč a jejich zapojení do rozpočtu Olomouckého kraje roku 2014. Finanční prostředky budou zapojeny do rozpočtů jednotlivých odborů Krajského úřadu Olomouckého kraje.</t>
  </si>
  <si>
    <t>2212 - Sankční platby přijaté od jiných subjektů</t>
  </si>
  <si>
    <t>2227 - Příjmy z FV min. let m.  reg. radou a kraji</t>
  </si>
  <si>
    <t>2223 - Příjmy z FV min. let m. kraj. a obcemi</t>
  </si>
  <si>
    <t>ORJ - 01</t>
  </si>
  <si>
    <t xml:space="preserve"> -Rozpočtová změna 452/14</t>
  </si>
  <si>
    <t>důvod: odbor zdravotnictví požádal ekonomický odbor dne 27.6.2014 o provedení rozpočtové změny. Důvodem navrhované změny je převedení finančních prostředků z odboru ekonomického na odbor zdravotnictví ve výši 5 950 000,- Kč.  Finanční prostředky budou použity na předfinancování investiční akce v oblasti zdravotnictví "Komplexní program modernizace geriatrického oddělení OLÚ Moravský Beroun" pro příspěvkovou organizaci Odborný léčebný ústav neurologicko - geriatrický  Moravský Beroun, prostředky budou čerpány z rezervy Olomouckého kraje na financování investičních akcí.</t>
  </si>
  <si>
    <t xml:space="preserve"> -Rozpočtová změna 453/14</t>
  </si>
  <si>
    <t xml:space="preserve"> -Rozpočtová změna 454/14</t>
  </si>
  <si>
    <t>druh rozpočtové změny: vnitřní rozpočtová změna - přesun mezi jednotlivými položkami, paragrafy a odbory kancelář ředitele a tajemníka hejtmana</t>
  </si>
  <si>
    <t>důvod: kancelář ředitele požádala ekonomický odbor dne 14.7.2014 o provedení rozpočtové změny. Důvodem navrhované změny je převedení finančních prostředků z odboru kancelář ředitele na odbor tajemníka hejtmana  ve výši 200 000,- Kč. Finanční prostředky budou použity na zajištění setkání starostů a starostek.</t>
  </si>
  <si>
    <t xml:space="preserve"> -Rozpočtová změna 455/14</t>
  </si>
  <si>
    <t>důvod: odbor investic a evropských programů požádal ekonomický odbor dne 11.7.2014 o provedení rozpočtové změny. Důvodem navrhované změny je přesun finančních prostředků v rámci odboru investic a evropských programů v celkové výši 2 293 000,- Kč. Finanční prostředky budou použity na financování globálního grantu "Podpora nabídky dalšího vzdělávání v Olomouckém kraji" v rámci Operačního programu Vzdělávání pro konkurenceschopnost.</t>
  </si>
  <si>
    <t xml:space="preserve"> -Rozpočtová změna 456/14</t>
  </si>
  <si>
    <t>důvod: odbor investic a evropských programů požádal ekonomický odbor dne 10.7.2014 o provedení rozpočtové změny. Důvodem navrhované změny je přesun finančních prostředků v rámci odboru investic a evropských programů v celkové výši 3 819 824,86 Kč. Finanční prostředky budou použity na financování globálního grantu "Zvyšování kvality ve vzdělávání v Olomouckém kraji II" v rámci Operačního programu Vzdělávání pro konkurenceschopnost.</t>
  </si>
  <si>
    <t>ORJ - 66</t>
  </si>
  <si>
    <t>69 - Ostatní kapitálové výdaje</t>
  </si>
  <si>
    <t xml:space="preserve"> -Rozpočtová změna 457/14</t>
  </si>
  <si>
    <t>druh rozpočtové změny: vnitřní rozpočtová změna - přesun mezi jednotlivými položkami, paragrafy a odbory kancelář ředitele a sociálních věcí</t>
  </si>
  <si>
    <t>důvod: odbor sociálních věcí požádal ekonomický odbor dne 14.7.2014 o provedení rozpočtové změny. Důvodem navrhované změny je převedení finančních prostředků z odboru sociálních věcí na odbor kancelář ředitele v celkové výši 17 213,- Kč. Finanční prostředky budou použity na zajištění financování projektu "Podpora standardizace orgánu sociálně - právní ochrany na Krajském úřadě Olomouckého kraje" v rámci Operačního programu Lidské zdroje a zaměstnanost.</t>
  </si>
  <si>
    <t xml:space="preserve"> -Rozpočtová změna 458/14</t>
  </si>
  <si>
    <t>důvod: odbor sociálních věcí požádal ekonomický odbor dne 15.7.2014 o provedení rozpočtové změny. Důvodem navrhované změny je převedení finančních prostředků z odboru sociálních věcí do rozpočtu odboru ekonomického ve výši 38 482 000,- Kč. Finanční prostředky z rezervy pro příspěvkové organizace v sociální oblasti budou převedeny do rezervy Olomouckého kraje.</t>
  </si>
  <si>
    <t xml:space="preserve"> -Rozpočtová změna 459/14</t>
  </si>
  <si>
    <t>důvod: odbor investic a evropských programů požádal dne 11.7.2014 o provedení rozpočtové změny. Důvodem navrhované změny je zapojení finančních prostředků do rozpočtu Olomouckého kraje v celkové výši 2 836 478,55 Kč. Finanční prostředky budou poukázany na účet Olomouckého kraje jako investiční dotace z prostředků Státního fondu životního prostředí ČR a Ministerstva životního prostředí ČR a budou použity na financování projektu "Realizace energeticky úsporných opatření - Sigmundova střední škola strojírenská, Lutín" v rámci Operačního programu Životní prostředí.</t>
  </si>
  <si>
    <t xml:space="preserve"> -Rozpočtová změna 460/14</t>
  </si>
  <si>
    <t>druh rozpočtové změny: vnitřní rozpočtová změna - přesun mezi jednotlivými položkami, paragrafy a odbory ekonomickým, sociálních věcí a investic a evropských programů</t>
  </si>
  <si>
    <t xml:space="preserve"> -Rozpočtová změna 461/14</t>
  </si>
  <si>
    <t>důvod: odbor investic a evropských programů požádal ekonomický odbor dne 17.6.2014 o provedení rozpočtové změny. Důvodem navrhované změny je převedení finančních prostředků z odboru ekonomického na odbor investic a evropských programů v celkové výši 5 900,- Kč. Finanční prostředky budou použity na financování nákladů projektu v oblasti krizového řízení "Krajský standardizovaný projekt ZZS Olomouckého kraje" v rámci Integrovaného operačního programu, prostředky budou čerpány z úvěrového rámce na základě úvěrové smlouvy s Evropskou investiční bankou.</t>
  </si>
  <si>
    <t xml:space="preserve"> -Rozpočtová změna 462/14</t>
  </si>
  <si>
    <t>důvod: odbor investic a evropských programů požádal ekonomický odbor dne 9.7.2014 o provedení rozpočtové změny. Důvodem navrhované změny je převedení finančních prostředků z odboru ekonomického na odbor investic a evropských programů ve výši         200 000,- Kč. Finanční prostředky budou použity na financování nákladů na projektovou dokumentaci pro dotaci v rámci Přeshraniční spolupráce Česká republika - Polsko, prostředky budou čerpány z rezervy Olomouckého kraje na financování investičních akcí.</t>
  </si>
  <si>
    <t xml:space="preserve"> -Rozpočtová změna 463/14</t>
  </si>
  <si>
    <t>důvod: odbor školství, mládeže a tělovýchovy požádal ekonomický odbor dne 15.7.2014 o provedení rozpočtové změny. Důvodem navrhované změny je snížení neinvestiční dotace ze státního rozpočtu ČR na rok 2014 poskytnuté na základě rozhodnutí Ministerstva školství, mládeže a tělovýchovy ČR č.j.: MSMT-3525/2014 ze dne 11.2.2014 na program "Podpora sociálně znevýhodněných romských žáků středních škol a studentů vyšší odborných škol na leden až červen 2014“ pro střední školy zřizované Olomouckým krajem, nevyčerpané prostředky ve výši 280 055,- Kč budou vráceny na účet Ministerstva školství, mládeže a tělovýchovy.</t>
  </si>
  <si>
    <t xml:space="preserve"> -Rozpočtová změna 464/14</t>
  </si>
  <si>
    <t>důvod: odbor investic a evropských programů požádal ekonomický odbor dne 9. - 14.7.2014 o provedení rozpočtové změny. Důvodem navrhované změny je převedení finančních prostředků z odboru ekonomického na odbor investic a evropských programů v celkové výši 10 656 564,74 Kč. Finanční prostředky budou použity na financování výdajů projektů z oblasti školství, zdravotnictví a sociální  "Realizace energeticky úsporných opatření" v rámci Operačního programu Životní prostředí, prostředky budou čerpány z rezervy Olomouckého kraje na financování investičních akcí.</t>
  </si>
  <si>
    <t xml:space="preserve"> -Rozpočtová změna 465/14</t>
  </si>
  <si>
    <t>důvod: odbor investic a evropských programů požádal ekonomický odbor dne 10. a 14.7.2014 o provedení rozpočtové změny. Důvodem navrhované změny je převedení finančních prostředků z odboru ekonomického na odbor investic a evropských programů v celkové výši 17 837 062,- Kč. Finanční prostředky budou použity na financování výdajů projektů z oblasti školství, zdravotnictví a sociální  "Realizace energeticky úsporných opatření" v rámci Operačního programu Životní prostředí, prostředky budou čerpány z rezervy Olomouckého kraje na financování investičních akcí.</t>
  </si>
  <si>
    <t xml:space="preserve"> -Rozpočtová změna 466/14</t>
  </si>
  <si>
    <t>důvod: odbor investic a evropských programů požádal ekonomický odbor dne 26.6.2014 o provedení rozpočtové změny. Důvodem navrhované změny je převedení finančních prostředků z odboru ekonomického na odbor investic a evropských programů v celkové výši 430 000,- Kč. Finanční prostředky budou použity na financování výdajů projektů z oblasti dopravy "III/3679 Čechůvky - Kralice na Hané" a v oblasti zdravotnictví "Pořízení technologického vybavení a vozidel pro ZZS OK", prostředky budou čerpány z rezervy Olomouckého kraje na financování investičních akcí.</t>
  </si>
  <si>
    <t xml:space="preserve"> -Rozpočtová změna 467/14</t>
  </si>
  <si>
    <t>důvod: odbor investic a evropských programů požádal ekonomický odbor dne 1.7.2014 o provedení rozpočtové změny. Důvodem navrhované změny je převedení finančních prostředků z odboru ekonomického na odbor investic a evropských programů v celkové výši 10 433 951,- Kč. Finanční prostředky budou použity na financování výdajů projektů z oblasti školství v rámci ROP Střední Morava, prostředky budou čerpány z rezervy Olomouckého kraje na financování investičních akcí.</t>
  </si>
  <si>
    <t xml:space="preserve"> -Rozpočtová změna 468/14</t>
  </si>
  <si>
    <t>důvod: odbor investic a evropských programů požádal ekonomický odbor dne 11.7.2014 o provedení rozpočtové změny. Důvodem navrhované změny je převedení finančních prostředků z odboru ekonomického na odbor investic a evropských programů v celkové výši 12 751 247,83 Kč. Finanční prostředky budou použity na financování výdajů projektů z oblasti školství a sociální "Realizace energeticky úsporných opatření" v rámci Operačního programu Životní prostředí, prostředky budou čerpány z rezervy Olomouckého kraje na financování investičních akcí.</t>
  </si>
  <si>
    <t xml:space="preserve"> -Rozpočtová změna 469/14</t>
  </si>
  <si>
    <t>druh rozpočtové změny: vnitřní rozpočtová změna - přesun mezi jednotlivými položkami, paragrafy v rámci odboru zdravotnictví</t>
  </si>
  <si>
    <t>důvod: odbor zdravotnictví požádal ekonomický odbor dne 15.7.2014 o provedení rozpočtové změny. Důvodem navrhované změny je přesun finančních prostředků v rámci odboru zdravotnictví ve výši 100 000,- Kč. Finanční prostředky budou použity na úhradu doložených nákladů vzniklých lékárnám s odevzdáním nepoužitých léčiv a s jejich odstraněním.</t>
  </si>
  <si>
    <t xml:space="preserve"> -Rozpočtová změna 470/14</t>
  </si>
  <si>
    <t>důvod: kancelář ředitele požádala ekonomický odbor dne 16.7.2014 o provedení rozpočtové změny. Důvodem navrhované změny je přesun finančních prostředků v rámci odboru kancelář ředitele v celkové výši 31 028,55 Kč. Finanční prostředky budou použity na úhradu výdajů vzniklých Olomouckému kraji v souvislosti s konáním voleb do Evropského parlamentu vyhlášených na pátek 23.5.2014 a sobotu 24.5.2014.</t>
  </si>
  <si>
    <t xml:space="preserve"> -Rozpočtová změna 471/14</t>
  </si>
  <si>
    <t xml:space="preserve"> -Rozpočtová změna 472/14</t>
  </si>
  <si>
    <t>důvod: odbor školství, mládeže a tělovýchovy požádal ekonomický odbor dne 15.7.2014 o provedení rozpočtové změny. Důvodem navrhované změny je zapojení finančních prostředků do rozpočtu Olomouckého kraje v celkové výši 11 299 844,- Kč. Finanční prostředky budou poukázány na účet Olomouckého kraje z Ministerstva školství, mládeže a tělovýchovy ČR jako investiční a neinvestiční dotace na financování projektu "Podpora technického a přírodovědného vzdělávání v Olomouckém kraji" v rámci Operačního programu Vzdělávání pro konkurenceschopnost.</t>
  </si>
  <si>
    <t>ORJ - 75</t>
  </si>
  <si>
    <t xml:space="preserve"> -Rozpočtová změna 473/14</t>
  </si>
  <si>
    <t>poskytovatel: Ministerstvo dopravy</t>
  </si>
  <si>
    <t>důvod: neinvestiční dotace ze státního rozpočtu ČR na rok 2014 poskytnutá na základě rozhodnutí Ministerstva dopravy ČR č.j.: 13/2014-190-STSP/3 ze dne 18.7.2014 v celkové výši 215 418 245,- Kč ke krytí nákladů Olomouckého kraje na úhradu prokazatelné ztráty ze závazku veřejné služby ve veřejné železniční osobní dopravě v roce 2014.</t>
  </si>
  <si>
    <t xml:space="preserve"> -Rozpočtová změna 474/14</t>
  </si>
  <si>
    <t>důvod: neinvestiční dotace ze státního rozpočtu ČR na rok 2014 poskytnutá na základě dopisu Ministerstva kultury ČR č.j.: MK-S 8936/2014 ze dne 21.7.2014 ve výši 27 000,- Kč pro příspěvkovou organizaci Olomouckého kraje Vědecká knihovna v Olomouci na realizaci projektu z programu "Veřejné informační služby knihoven na rok 2014".</t>
  </si>
  <si>
    <t xml:space="preserve"> -Rozpočtová změna 475/14</t>
  </si>
  <si>
    <t>důvod: neinvestiční dotace ze státního rozpočtu ČR na rok 2014 poskytnutá na základě rozhodnutí Ministerstva financí ČR č.j.: MF - 55582/2014/1201 ze dne 4.8.2014 ve výši        3 020,- Kč na náhradu škod způsobených bobrem evropským na dřevinách na pozemku ve vlastnictví pana Petr Králíčka, Mohelnice, za období 22.5.2014.</t>
  </si>
  <si>
    <t xml:space="preserve"> -Rozpočtová změna 476/14</t>
  </si>
  <si>
    <t xml:space="preserve">důvod: neinvestiční dotace ze státního rozpočtu ČR na rok 2014 poskytnutá na základě rozhodnutí Ministerstva financí ČR č.j.: MF-54785/2014/1201 ze dne 5.8.2014 ve výši              183 890,88 Kč na úhradu doložených nákladů vzniklých lékárnám s odevzdáním nepoužitelných léčiv a s jejich odstraněním za II. čtvrtletí roku 2014. </t>
  </si>
  <si>
    <t>4111 - Neinvestiční přijaté transfery z VPS SR</t>
  </si>
  <si>
    <t xml:space="preserve"> -Rozpočtová změna 477/14</t>
  </si>
  <si>
    <t>poskytovatel: Ministerstvo zemědělství</t>
  </si>
  <si>
    <t xml:space="preserve"> -Rozpočtová změna 478/14</t>
  </si>
  <si>
    <t>důvod: neinvestiční dotace ze státního rozpočtu ČR na rok 2014 poskytnutá na základě dopisu Ministerstva práce a sociálních věcí ČR č.j.: 2014/52837-824 ze dne 8.8.2014 v celkové výši 109 906,38 Kč pro příspěvkovou organizaci Olomouckého kraje Nové Zámky - poskytovatel sociálních služeb na financování projektu "Vzdělávání v Nových Zámcích, aneb buďme lepší!" v rámci Operačního programu Lidské zdroje a zaměstnanost.</t>
  </si>
  <si>
    <t xml:space="preserve"> -Rozpočtová změna 479/14</t>
  </si>
  <si>
    <t>důvod: neinvestiční dotace ze státního rozpočtu ČR na rok 2014 poskytnutá na základě dopisu Ministerstva práce a sociálních věcí ČR č.j.: 2014/48307-824 ze dne 18.7.2014 v celkové výši 107 068,48 Kč pro příspěvkovou organizaci Olomouckého kraje Domov Paprsek Olšany na financování projektu "Paprsek vzdělávání pro naše zaměstnance" v rámci Operačního programu Lidské zdroje a zaměstnanost.</t>
  </si>
  <si>
    <t xml:space="preserve"> -Rozpočtová změna 480/14</t>
  </si>
  <si>
    <t>důvod: neinvestiční dotace ze státního rozpočtu ČR na rok 2014 poskytnutá na základě dopisu Ministerstva práce a sociálních věcí ČR č.j.: 2014/47837-824 ze dne 16.7.2014 ve výši 180 543,54 Kč pro příspěvkovou organizaci Olomouckého kraje Domov důchodců Šumperk na financování projektu "Podpora vzdělávání a procesů v sociálních službách Domova Důchodců Šumperk" v rámci Operačního programu Lidské zdroje a zaměstnanost.</t>
  </si>
  <si>
    <t xml:space="preserve"> -Rozpočtová změna 481/14</t>
  </si>
  <si>
    <t>důvod: neinvestiční dotace ze státního rozpočtu ČR na rok 2014 poskytnutá na základě rozhodnutí Ministerstva práce a sociálních věcí ČR č.j.: 2014/46610-91/1 ze dne 16.7.2014 v celkové výši 5 500 000,- Kč k zajištění výplaty státního příspěvku pro zřizovatele zařízení pro děti vyžadující okamžitou pomoc podle § 42g a násl. zákona č. 359/1999 Sb., o sociálně - právní ochraně dětí na rok 2014.</t>
  </si>
  <si>
    <t xml:space="preserve"> -Rozpočtová změna 482/14</t>
  </si>
  <si>
    <t>důvod: odbor sociálních věcí požádal dne 5.8.2014 o provedení rozpočtové změny. Důvodem navrhované změny je zapojení finančních prostředků do rozpočtu Olomouckého kraje v celkové výši 154 377,34 Kč. Finanční prostředky byly poukázany na účet Olomouckého kraje jako neinvestiční dotace z Ministerstva práce a sociálních věcí ČR na financování projektu "Podpora standardizace orgánu sociálně - právní ochrany na Krajském úřadě Olomouckého kraje" v rámci Operačního programu Lidské zdroje a zaměstnanost.</t>
  </si>
  <si>
    <t xml:space="preserve"> -Rozpočtová změna 483/14</t>
  </si>
  <si>
    <t>důvod: odbor investic a evropských programů požádal ekonomický odbor dne 14.8.2014 o provedení rozpočtové změny. Důvodem navrhované změny je zapojení finančních prostředků do rozpočtu Olomouckého kraje v celkové výši 9 974 237,- Kč. Finanční prostředky budou poukázány na účet Olomouckého kraje z Ministerstva práce a sociálních věcí ČR jako investiční dotace na financování projektu "Transformace Vincentina Šternberk I. etapa" v rámci Integrovaného operačního programu.</t>
  </si>
  <si>
    <t xml:space="preserve"> -Rozpočtová změna 484/14</t>
  </si>
  <si>
    <t>důvod: odbor investic a evropských programů požádal ekonomický odbor dne 18.7.2014 o provedení rozpočtové změny. Důvodem navrhované změny je zapojení finančních prostředků do rozpočtu Olomouckého kraje ve výši 10 500 000,- Kč. Finanční prostředky budou poukázány na účet Olomouckého kraje jako investiční dotace od Regionální rady regionu soudržnosti Střední Morava na rok 2014 na projekt z oblasti dopravy "II/433, III/36711 Výšovice průtah" v rámci ROP Střední Morava.</t>
  </si>
  <si>
    <t xml:space="preserve"> -Rozpočtová změna 485/14</t>
  </si>
  <si>
    <t>důvod: odbor investic a evropských programů požádal ekonomický odbor dne 17.7.2014 o provedení rozpočtové změny. Důvodem navrhované změny je zapojení finančních prostředků do rozpočtu Olomouckého kraje ve výši 19 500 000,- Kč. Finanční prostředky budou poukázány na účet Olomouckého kraje jako investiční dotace od Regionální rady regionu soudržnosti Střední Morava na rok 2014 na projekt z oblasti sociální "Domov seniorů POHODA Chválkovice - rekonstrukce budovy A" v rámci ROP Střední Morava.</t>
  </si>
  <si>
    <t xml:space="preserve"> -Rozpočtová změna 486/14</t>
  </si>
  <si>
    <t>důvod: odbor investic a evropských programů požádal ekonomický odbor dne 17.7.2014 o provedení rozpočtové změny. Důvodem navrhované změny je zapojení finančních prostředků do rozpočtu Olomouckého kraje ve výši 12 500 000,- Kč. Finanční prostředky budou poukázány na účet Olomouckého kraje jako investiční dotace od Regionální rady regionu soudržnosti Střední Morava na rok 2014 na projekt z oblasti sociální "Domov seniorů POHODA Chválkovice - Modernizace hlavní budovy, část A" v rámci ROP Střední Morava.</t>
  </si>
  <si>
    <t xml:space="preserve"> -Rozpočtová změna 487/14</t>
  </si>
  <si>
    <t>důvod: odbor investic a evropských programů požádal ekonomický odbor dne 12.8.2014 o provedení rozpočtové změny. Důvodem navrhované změny je zapojení finančních prostředků do rozpočtu Olomouckého kraje ve výši 15 000 000,- Kč. Finanční prostředky budou poukázány na účet Olomouckého kraje jako investiční dotace od Regionální rady regionu soudržnosti Střední Morava na rok 2014 na projekt z oblasti sociální "Centrum sociálních služeb Prostějov - rekonstrukce budovy 6F - zřízení odlehčovací služby a denního stacionáře" v rámci ROP Střední Morava.</t>
  </si>
  <si>
    <t xml:space="preserve"> -Rozpočtová změna 488/14</t>
  </si>
  <si>
    <t>důvod: odbor dopravy a silničního hospodářství požádal ekonomický odbor dne 14.8.2014 o provedení rozpočtové změny. Důvodem navrhované změny je zapojení finančních prostředků do rozpočtu Olomouckého kraje ve výši 8 120 112,74 Kč. Finanční prostředky byly poukázány na účet Olomouckého kraje jako investiční dotace od Regionální rady regionu soudržnosti Střední Morava na rok 2014 pro příspěvkovou organizaci Správa silnic Olomouckého kraje na realizaci projektu v oblasti dopravy "II/437 Most ev. č. 437 - 007, Skoky".</t>
  </si>
  <si>
    <t xml:space="preserve"> -Rozpočtová změna 489/14</t>
  </si>
  <si>
    <t>důvod: kancelář ředitele požádala ekonomický odbor dne 21.7.2014 o provedení rozpočtové změny. Důvodem navrhované změny je zapojení finančních prostředků do rozpočtu Olomouckého kraje ve výši 89 750,- Kč. Česká pojišťovna, a.s., uhradila na účet Olomouckého kraje pojistné plnění k pojistné události pro Olomoucký kraj - náhradu totální škody na vozidle Fabia 4M4 9438.</t>
  </si>
  <si>
    <t xml:space="preserve"> -Rozpočtová změna 490/14</t>
  </si>
  <si>
    <t>důvod: odbor zdravotnictví požádal ekonomický odbor dne 14.8.2014 o provedení rozpočtové změny. Důvodem navrhované změny je zapojení finančních prostředků do rozpočtu Olomouckého kraje ve výši 3 153,- Kč a přesun finančních prostředků v rámci odboru zdravotnictví ve výši 1 000,- Kč (povinná spoluúčast). Česká pojišťovna, a.s., uhradila na účet Olomouckého kraje pojistné plnění k pojistné události pro Olomoucký kraj - náhradu škody na nemovitém majetku, pronajatém Středomoravské nemocniční a.s., odštěpný závod Nemocnice Šternberk - vodovodní škoda ze dne 4.5.2014.</t>
  </si>
  <si>
    <t xml:space="preserve"> -Rozpočtová změna 491/14</t>
  </si>
  <si>
    <t xml:space="preserve"> -Rozpočtová změna 492/14</t>
  </si>
  <si>
    <t>důvod: odbor školství, mládeže a tělovýchovy požádal ekonomický odbor dne 25.7.2014 o provedení rozpočtové změny. Důvodem navrhované změny je zapojení finančních prostředků do rozpočtu odboru školství, mládeže a tělovýchovy ve výši 17 719,- Kč. Finanční prostředky budou zaslány v rámci finančního vypořádání od příspěvkové organizace Olomouckého kraje Hotelová škola Vincenze Priessnitze, Jeseník. Na základě závěrečné monitorovací zprávy bude část dotace na projekt v rámci Operačního programu Vzdělávání pro konkurenceschopnost v rámci finančního vypořádání s Ministerstvem školství, mládeže a tělovýchovy zaslána jako vratka na účet Ministerstva školství, mládeže a tělovýchovy.</t>
  </si>
  <si>
    <t xml:space="preserve"> -Rozpočtová změna 493/14</t>
  </si>
  <si>
    <t>poskytovatel: Úřad vlády České republiky</t>
  </si>
  <si>
    <t>důvod: neinvestiční dotace ze státního rozpočtu ČR na rok 2014 poskytnutá na základě rozhodnutí Úřadu vlády ČR č.j.: 13979/2013-KRP ze dne 23.7.2014 ve výši 450 000,- Kč na program "Podpora koordinátorů pro romské záležitosti ze státního rozpočtu na rok 2014".</t>
  </si>
  <si>
    <t xml:space="preserve"> -Rozpočtová změna 494/14</t>
  </si>
  <si>
    <t>druh rozpočtové změny: snížení prostředků</t>
  </si>
  <si>
    <t>důvod: odbor investic a evropských programů požádal ekonomický odbor dne 16.7.2014 o provedení rozpočtové změny. Důvodem navrhované změny je snížení finančních prostředků rozpočtu Olomouckého kraje ve výši 7 357 641,49 Kč a převedení finančních prostředků z odboru investic a evropských programů na odbor ekonomický. Finanční prostředky z investiční dotace od Regionální rady regionu soudržnosti Střední Morava na projekt v oblasti sociální "Domov seniorů POHODA Chválkovice - rekonstrukce budovy B" v rámci ROP Střední Morava budou sníženy z důvodu ukončení financování realizace projektu.</t>
  </si>
  <si>
    <t xml:space="preserve"> -Rozpočtová změna 495/14</t>
  </si>
  <si>
    <t xml:space="preserve">důvod: odbor školství, mládeže a tělovýchovy požádal ekonomický odbor dne 7.8.2014 o provedení rozpočtové změny. Důvodem navrhované změny je převedení finančních prostředků z odboru ekonomického na odbor školství, mládeže a tělovýchovy ve výši                         612 750,- Kč. Finanční prostředky budou použity na poskytnutí neinvestičního příspěvku na provoz příspěvkové organizace Gymnázium Čajkovského, Olomouc, na základě usnesení Rady Olomouckého kraje č. UR/45/66/2014 ze dne 24.7.2014. </t>
  </si>
  <si>
    <t xml:space="preserve"> -Rozpočtová změna 496/14</t>
  </si>
  <si>
    <t>důvod: odbor ekonomický požádal dne 14.8.2014 o provedení rozpočtové změny. Důvodem navrhované změny je přesun finančních prostředků v rámci odboru ekonomického ve výši 3 000 000,- Kč. Finanční prostředky z rezervy Olomouckého kraje budou použity k navýšení rozpočtu položky 5362 - Platby daní a poplatků státnímu rozpočtu.</t>
  </si>
  <si>
    <t xml:space="preserve"> -Rozpočtová změna 497/14</t>
  </si>
  <si>
    <t>důvod: odbor životního prostředí a zemědělství požádal ekonomický odbor dne 18.7.2014 o provedení rozpočtové změny. Důvodem navrhované změny je převedení finančních prostředků z odboru ekonomického na odbor životního prostředí a zemědělství ve výši       20 000,- Kč. Finanční prostředky budou použity na pokrytí žádosti o finanční příspěvek do výše 25 tis. Kč pro FRELON, o. s., na základě usnesení Rady Olomouckého kraje č. UR/34/9/2014 ze dne 27.2.2014.</t>
  </si>
  <si>
    <t xml:space="preserve"> -Rozpočtová změna 498/14</t>
  </si>
  <si>
    <t>důvod: odbor investic a evropských programů požádal ekonomický odbor dne 12.8.2014 o provedení rozpočtové změny. Důvodem navrhované změny je převedení finančních prostředků z odboru investic a evropských programů do rezervy Olomouckého kraje v celkové výši 119 115,- Kč. Finanční prostředky na projekt "Realizace energeticky úsporných opatření - SMN a.s. - o.z. Nemocnice Šternberk - pavilon pro dlouhodobě nemocné" v rámci Operačního programu Životní prostředí nebudou v letošním roce čerpány a budou převedeny do rezervy Olomouckého kraje.</t>
  </si>
  <si>
    <t xml:space="preserve"> -Rozpočtová změna 499/14</t>
  </si>
  <si>
    <t>druh rozpočtové změny: vnitřní rozpočtová změna - přesun mezi jednotlivými položkami, paragrafy a odbory ekonomickým, sociálních věcí, školství, mládeže a tělovýchovy a zdravotnictví</t>
  </si>
  <si>
    <t>důvod: odbory sociálních věcí, školství, mládeže a tělovýchovy a zdravotnictví požádaly ekonomický odbor dne 15. a 18.8.2014 o provedení rozpočtové změny. Důvodem navrhované změny je převedení finančních prostředků z odboru ekonomického na odbor sociálních věcí ve výši 60 040,- Kč, na odbor zdravotnictví ve výši 215 080,- Kč a na odbor školství, mládeže a tělovýchovy ve výši 1 520,- Kč. Finanční prostředky ze státní dotace budou použity k zajištění výplaty státního příspěvku pro zřizovatele zařízení pro děti vyžadující okamžitou pomoc (příspěvkové organizace Dětské centrum Pavučinka Šumperk, Dětský domov a Školní jídelna Lipník nad Bečvou a Středisko sociální prevence Olomouc) podle § 42g a násl. zákona č. 359/1999 Sb., o sociálně - právní ochraně dětí na období červenec 2014.</t>
  </si>
  <si>
    <t xml:space="preserve"> -Rozpočtová změna 500/14</t>
  </si>
  <si>
    <t>druh rozpočtové změny: vnitřní rozpočtová změna - přesun mezi jednotlivými položkami, paragrafy a odbory dopravy a silničního hospodářství a majetkovým a právním</t>
  </si>
  <si>
    <t>důvod: odbor dopravy a silničního hospodářství požádal ekonomický odbor dne 4.8.2014 o provedení rozpočtové změny. Důvodem navrhované změny je převedení finančních prostředků z odboru dopravy a silničního hospodářství na odbor majetkový a právní ve výši 13 794,- Kč. Finanční prostředky budou použity na úhradu věcného břemene na akci "Most ev. č. 44317-10 přes řeku Bystřici za obcí Hlubočky".</t>
  </si>
  <si>
    <t>Odbor majetkový a právní</t>
  </si>
  <si>
    <t>ORJ - 04</t>
  </si>
  <si>
    <t xml:space="preserve"> -Rozpočtová změna 501/14</t>
  </si>
  <si>
    <t>druh rozpočtové změny: vnitřní rozpočtová změna - přesun mezi jednotlivými položkami, paragrafy a odbory investic a evropských programů a majetkovým a právním</t>
  </si>
  <si>
    <t>důvod: odbor investic a evropských programů požádal ekonomický odbor dne 19.8.2014 o provedení rozpočtové změny. Důvodem navrhované změny je převedení finančních prostředků z odboru investic a evropských programů na odbor majetkový a právní ve výši 170 000,- Kč. Finanční prostředky budou použity na úhradu upřesněných nákladů investiční akce v oblasti dopravy "Vypořádání staveb po jejich dokončení z minul. let - výkupy pozemků".</t>
  </si>
  <si>
    <t xml:space="preserve"> -Rozpočtová změna 502/14</t>
  </si>
  <si>
    <t>druh rozpočtové změny: vnitřní rozpočtová změna - přesun mezi jednotlivými položkami, paragrafy a odbory investic a evropských programů a kultury a památkové péče</t>
  </si>
  <si>
    <t>důvod: odbor kultury a památkové péče požádal ekonomický odbor dne 30.7.2014 o provedení rozpočtové změny. Důvodem navrhované změny je převedení finančních prostředků z odboru investic a evropských programů na odbor kultury a památkové péče ve výši 200 000,- Kč. Finanční prostředky budou použity na úhradu nákladů investiční akce v oblasti kultury "Vlastivědné Muzeum v Olomouci, objekt domeček - elektroinstalace", příspěvková organizace si bude tuto akci realizovat sama.</t>
  </si>
  <si>
    <t xml:space="preserve"> -Rozpočtová změna 503/14</t>
  </si>
  <si>
    <t>druh rozpočtové změny: vnitřní rozpočtová změna - přesun mezi jednotlivými položkami, paragrafy v rámci odboru tajemníka hejtmana</t>
  </si>
  <si>
    <t>důvod: odbor tajemníka hejtmana požádal ekonomický odbor dne 18.8.2014 o provedení rozpočtové změny. Důvodem navrhované změny je přesun finančních prostředků v rámci odboru tajemníka hejtmana ve výši 25 000,- Kč. Finanční prostředky budou použity na pokrytí žádosti o finanční příspěvek do výše 25 tis. Kč na základě usnesení Rady Olomouckého kraje č. UR/37/10/2014 ze dne 3.4.2014, jedná se pouze o změnu položky rozpočtové skladby z neinvestiční na investiční.</t>
  </si>
  <si>
    <t xml:space="preserve"> -Rozpočtová změna 504/14</t>
  </si>
  <si>
    <t>důvod: odbor tajemníka hejtmana požádal ekonomický odbor dne 6.8.2014 o provedení rozpočtové změny. Důvodem navrhované změny je přesun finančních prostředků v rámci odboru tajemníka hejtmana v celkové výši 120 000,- Kč. Finanční prostředky budou použity na poskytnutí příspěvků z programu "Podpora rozvoje zahraničních vztahů Olomouckého kraje  - 2. kolo", na základě usnesení Rady Olomouckého kraje č. UR/45/5/2014 ze dne 24.7.2014.</t>
  </si>
  <si>
    <t xml:space="preserve"> -Rozpočtová změna 505/14</t>
  </si>
  <si>
    <t>důvod: kancelář ředitele požádala ekonomický odbor dne 5.8.2014 o provedení rozpočtové změny. Důvodem navrhované změny je přesun finančních prostředků v rámci odboru kancelář ředitele ve výši 101 535,- Kč. Finanční prostředky budou použity na úhradu navýšené ceny generální pravy výtahů a provedení zabezpečení 9. a 10. patra v budově KÚOK.</t>
  </si>
  <si>
    <t xml:space="preserve"> -Rozpočtová změna 506/14</t>
  </si>
  <si>
    <t>důvod: odbor životního prostředí a zemědělství požádal ekonomický odbor dne 11.8.2014 o provedení rozpočtové změny. Důvodem navrhované změny je přesun finančních prostředků v rámci odboru životního prostředí a zemědělství v celkové výši 90 000,- Kč. Finanční prostředky budou použity na zajištění služeb Českou lesnickou společností v rámci "Oslav lesa" na Floře 2014 a Agrární komorou Olomouckého kraje v rámci soutěže o titul "Výrobek Olomouckého kraje 2014".</t>
  </si>
  <si>
    <t xml:space="preserve"> -Rozpočtová změna 507/14</t>
  </si>
  <si>
    <t>důvod: odbor životního prostředí a zemědělství požádal ekonomický odbor dne 5.8.2014 o provedení rozpočtové změny. Důvodem navrhované změny je přesun finančních prostředků v rámci Fondu na podporu výstavby a obnovy vodohospodářské infrastruktury na území Olomouckého kraje v celkové výši 6 680 000,- Kč. Finanční prostředky budou použity na poskytnutí příspěvků v rámci Fondu na podporu výstavby a obnovy vodohospodářské infrastruktury na území Olomouckého kraje obcím a svazku obcí, na základě usnesení Zastupitelstva Olomouckého kraje č. UZ/4/33/2013 ze dne 26.4.2013.</t>
  </si>
  <si>
    <t xml:space="preserve"> -Rozpočtová změna 508/14</t>
  </si>
  <si>
    <t>důvod: odbor školství, mládeže a tělovýchovy požádal ekonomický odbor dne 7.8.2014 o provedení rozpočtové změny. Důvodem navrhované změny je přesun finančních prostředků v rámci odboru školství, mládeže a tělovýchovy ve výši 198 000,- Kč. Finanční prostředky budou použity na poskytnutí příspěvku příspěvkové organizaci Dům dětí a mládeže Olomouc na vybudování schodišťové plošiny pro přepravu imobilních osob.</t>
  </si>
  <si>
    <t xml:space="preserve"> -Rozpočtová změna 509/14</t>
  </si>
  <si>
    <t>důvod: odbor školství, mládeže a tělovýchovy požádal ekonomický odbor dne 5.8.2014 o provedení rozpočtové změny. Důvodem navrhované změny je přesun finančních prostředků v rámci odboru školství, mládeže a tělovýchovy v celkové výši 342 935,- Kč. Finanční prostředky budou použity na poskytnutí příspěvků na provoz - mzdové náklady a příspěvku na provoz příspěvkových organizací Olomouckého kraje v oblasti školství.</t>
  </si>
  <si>
    <t xml:space="preserve"> -Rozpočtová změna 510/14</t>
  </si>
  <si>
    <t>důvod: odbor školství, mládeže a tělovýchovy požádal ekonomický odbor dne 18.8.2014 o provedení rozpočtové změny. Důvodem navrhované změny je zapojení finančních prostředků do rozpočtu Olomouckého kraje v celkové výši 13 796 404,20 Kč. Finanční prostředky byly poukázány na účet Olomouckého kraje z Ministerstva školství, mládeže a tělovýchovy ČR jako investiční a neinvestiční dotace na financování projektu "Podpora technického a přírodovědného vzdělávání v Olomouckém kraji" v rámci Operačního programu Vzdělávání pro konkurenceschopnost.</t>
  </si>
  <si>
    <t xml:space="preserve"> -Rozpočtová změna 511/14</t>
  </si>
  <si>
    <t>důvod: odbor školství, mládeže a tělovýchovy požádal ekonomický odbor dne 19.8.2014 o provedení rozpočtové změny. Důvodem navrhované změny je přesun finančních prostředků v rámci odboru školství, mládeže a tělovýchovy v celkové výši 1 766 094,85 Kč a převedení finančních prostředků z odboru školství, mládeže a tělovýchovy do rezervy Olomouckého kraje v celkové výši 496 000,- Kč. Finanční prostředky budou použity na financování projektu "Podpora technického a přírodovědného vzdělávání v Olomouckém kraji" v rámci Operačního programu Vzdělávání pro konkurenceschopnost.</t>
  </si>
  <si>
    <t xml:space="preserve"> -Rozpočtová změna 512/14</t>
  </si>
  <si>
    <t>důvod: odbor investic a evropských programů požádal ekonomický odbor dne 15.8.2014 o provedení rozpočtové změny. Důvodem navrhované změny je přesun finančních prostředků v rámci odboru investic a evropských programů ve výši 261 966,69 Kč. Finanční prostředky budou použity na financování projektu "Realizace energeticky úsporných opatření - Domov seniorů POHODA Chválkovice - pavilony A a B" v rámci Operačního programu Životní prostředí.</t>
  </si>
  <si>
    <t xml:space="preserve"> -Rozpočtová změna 513/14</t>
  </si>
  <si>
    <t>důvod: odbor investic a evropských programů požádal ekonomický odbor dne 13.8.2014 o provedení rozpočtové změny. Důvodem navrhované změny je přesun finančních prostředků v rámci odboru investic a evropských programů ve výši 266 814,- Kč. Finanční prostředky budou použity na financování projektu "Rekonstrukce zahrady v Domově důchodců Červenka" v rámci Operačního programu Životní prostředí.</t>
  </si>
  <si>
    <t xml:space="preserve"> -Rozpočtová změna 514/14</t>
  </si>
  <si>
    <t>důvod: odbor investic a evropských programů požádal ekonomický odbor dne 14.8.2014 o provedení rozpočtové změny. Důvodem navrhované změny je přesun finančních prostředků v rámci odboru investic a evropských programů v celkové výši 11 744 000,- Kč. Finanční prostředky budou použity na financování globálního grantu "Podpora nabídky dalšího vzdělávání v Olomouckém kraji" v rámci Operačního programu Vzdělávání pro konkurenceschopnost.</t>
  </si>
  <si>
    <t xml:space="preserve"> -Rozpočtová změna 515/14</t>
  </si>
  <si>
    <t>důvod: odbor investic a evropských programů požádal ekonomický odbor dne 14.8.2014 o provedení rozpočtové změny. Důvodem navrhované změny je přesun finančních prostředků v rámci odboru investic a evropských programů v celkové výši 352 220,- Kč. Finanční prostředky budou použity na financování projektu "Zvýšení efektivity a transparentnosti Krajského úřadu Olomouckého kraje" v rámci Operačního programu Lidské zdroje a zaměstnanost.</t>
  </si>
  <si>
    <t xml:space="preserve"> -Rozpočtová změna 516/14</t>
  </si>
  <si>
    <t>důvod: odbor investic a evropských programů požádal ekonomický odbor dne 6.8.2014 o provedení rozpočtové změny. Důvodem navrhované změny je přesun finančních prostředků v rámci odboru investic a evropských programů v celkové výši 150 000,- Kč. Finanční prostředky budou použity na financování projektu z oblasti školství "Inovace výuky československých a českých dějin 20. století na středních školách v Olomouckém a Moravskoslezském kraji" v rámci Operačního programu Vzdělávání pro konkurenceschopnost.</t>
  </si>
  <si>
    <t>ORJ - 69</t>
  </si>
  <si>
    <t xml:space="preserve"> -Rozpočtová změna 517/14</t>
  </si>
  <si>
    <t>důvod: odbor školství, mládeže a tělovýchovy požádal ekonomický odbor dne 4.8.2014 o provedení rozpočtové změny. Důvodem navrhované změny je převedení finančních prostředků z odboru ekonomického na odbor školství, mládeže a tělovýchovy ve výši          3 700 000,- Kč.  Finanční prostředky budou použity na předfinancování investiční akce v oblasti školství "Energetická úspora na objektu Gymnázia Šternberk"  v rámci Operačního programu Životní prostředí pro příspěvkovou organizaci Gymnázium Šternberk, prostředky budou čerpány z rezervy Olomouckého kraje na financování investičních akcí.</t>
  </si>
  <si>
    <t xml:space="preserve"> -Rozpočtová změna 518/14</t>
  </si>
  <si>
    <t>důvod: odbor investic a evropských programů požádal ekonomický odbor dne 18.8.2014 o provedení rozpočtové změny. Důvodem navrhované změny je převedení finančních prostředků z odboru ekonomického na odbor investic a evropských programů v celkové výši 2 984 970,- Kč. Finanční prostředky budou použity na financování nákladů projektů v oblasti dopravy v rámci ROP Střední Morava, prostředky budou čerpány z rezervy Olomouckého kraje na financování investičních akcí.</t>
  </si>
  <si>
    <t xml:space="preserve"> -Rozpočtová změna 519/14</t>
  </si>
  <si>
    <t>důvod: odbor investic a evropských programů požádal ekonomický odbor dne 7.8.2014 o provedení rozpočtové změny. Důvodem navrhované změny je převedení finančních prostředků z odboru ekonomického na odbor investic a evropských programů v celkové výši 8 999 275,- Kč. Finanční prostředky budou použity na financování výdajů projektů z oblasti školství "Realizace energeticky úsporných opatření" v rámci Operačního programu Životní prostředí, prostředky budou čerpány z rezervy Olomouckého kraje na financování investičních akcí.</t>
  </si>
  <si>
    <t xml:space="preserve"> -Rozpočtová změna 520/14</t>
  </si>
  <si>
    <t>důvod: odbor investic a evropských programů požádal ekonomický odbor dne 16.7.2014 o provedení rozpočtové změny. Důvodem navrhované změny je převedení finančních prostředků z odboru ekonomického na odbor investic a evropských programů ve výši              2 148 000,- Kč. Finanční prostředky budou použity na financování projektu v oblasti sociální "Transformace Vincentina Šternberk I. etapa" v rámci Integrovaného operačního programu.</t>
  </si>
  <si>
    <t xml:space="preserve"> -Rozpočtová změna 521/14</t>
  </si>
  <si>
    <t>důvod: odbor investic a evropských programů požádal ekonomický odbor dne 20.8.2014 o provedení rozpočtové změny. Důvodem navrhované změny je zapojení finančních prostředků do rozpočtu odboru investic a evropských programů v celkové výši                            1 557 843,45 Kč a přesun finančních prostředků v rámci odboru investic a evropských programů ve výši 291 097,85 Kč. Finanční prostředky byly poukázány na účet Olomouckého kraje jako neinvestiční dotace z Ministerstva vnitra na spolufinancování projektu "Zvýšení efektivity a transparentnosti Krajského úřadu Olomouckého kraje" v rámci Operačního programu Lidské zdroje a zaměstnanost.</t>
  </si>
  <si>
    <t xml:space="preserve"> -Rozpočtová změna 522/14</t>
  </si>
  <si>
    <t>důvod: odbor investic a evropských programů požádal ekonomický odbor dne 19.8.2014 o provedení rozpočtové změny. Důvodem navrhované změny je zapojení finančních prostředků do rozpočtu odboru investic a evropských programů v celkové výši 550 832,09 Kč. Finanční prostředky budou poukázány na účet Olomouckého kraje jako neinvestiční dotace z Ministerstva práce a sociálních věcí na spolufinancování projektu "Podpora zajištění dostupnosti a kvality sociálních služeb v Olomouckém kraji" v rámci Operačního programu Lidské zdroje a zaměstnanost.</t>
  </si>
  <si>
    <t xml:space="preserve"> -Rozpočtová změna 523/14</t>
  </si>
  <si>
    <t>důvod: odbor školství, mládeže a tělovýchovy požádal ekonomický odbor dne 19.8.2014 o provedení rozpočtové změny. Důvodem navrhované změny je přesun finančních prostředků v rámci odboru školství, mládeže a tělovýchovy ve výši 10 000,- Kč. Finanční prostředky budou použity na úhradu nákladů spojených s organizací soutěží a přehlídek pro příspěvkovou organizaci Olomouckého kraje Gymnázium Jana Opletala, Litovel.</t>
  </si>
  <si>
    <t xml:space="preserve"> -Rozpočtová změna 524/14</t>
  </si>
  <si>
    <t>důvod: neinvestiční dotace ze státního rozpočtu ČR na rok 2014 poskytnutá na základě rozhodnutí Ministerstva školství, mládeže a tělovýchovy ČR v celkové výši 1 333 295,- Kč na projekt "Buďme Mistry malých nových mistrů" v rámci Operačního programu Vzdělávání pro konkurenceschopnost pro příspěvkovou organizaci Olomouckého kraje Gymnázium Jana Blahoslava a Střední pedagogická škola, Přerov.</t>
  </si>
  <si>
    <t xml:space="preserve"> -Rozpočtová změna 525/14</t>
  </si>
  <si>
    <t xml:space="preserve"> -Rozpočtová změna 526/14</t>
  </si>
  <si>
    <t>důvod: odbor ekonomický požádal dne 25.8.2014 o provedení rozpočtové změny. Důvodem navrhované změny je přesun finančních prostředků v rámci odboru ekonomického ve výši 388 436,- Kč. Finanční prostředky z rezervy Olomouckého kraje budou použity na úhrady nákladů soudního řízení.</t>
  </si>
  <si>
    <t>Ostatní nedaňové příjmy</t>
  </si>
  <si>
    <t>Dotace do oblasti školství</t>
  </si>
  <si>
    <t>Dotace do oblasti kultury</t>
  </si>
  <si>
    <t>Dotace do oblasti zdravotnictví</t>
  </si>
  <si>
    <t>Dotace do oblasti sociálních věcí</t>
  </si>
  <si>
    <t>Dotace do oblasti životního prostředí a zemědělství</t>
  </si>
  <si>
    <t>Dotace do oblasti dopravy</t>
  </si>
  <si>
    <t>Dotace pro Krajský úřad, SDH</t>
  </si>
  <si>
    <t>Dotace od Regionální rady</t>
  </si>
  <si>
    <t>Dotace ze zahraničí</t>
  </si>
  <si>
    <t>EIB</t>
  </si>
  <si>
    <t>KB</t>
  </si>
  <si>
    <t>Grantová schémata, OP LZZ, OPŽP, OPPS, GG, OP VPK, IOP</t>
  </si>
  <si>
    <t>Depozita</t>
  </si>
  <si>
    <t>Zapojení finančního vypořádání</t>
  </si>
  <si>
    <t>důvod: odbor ekonomický požádal dne 30.6.2014 o provedení rozpočtové změny. Zastupitelstvo Olomouckého kraje svým usnesením č. UZ/11/12/2014 ze dne 20.6.2014 schválilo "Závěrečný účet Olomouckého kraje za rok 2013". Součástí materiálu Závěrečný účet Olomouckého kraje za rok 2013 je schválený zůstatek bankovních účtů Olomouckého kraje k 31.12.2013 a jeho zapojení do rozpočtu Olomouckého kraje roku 2014. Finanční prostředky ve výši 17 000 000,- Kč budou zapojeny do rozpočtů jednotlivých odborů Krajského úřadu Olomouckého kraje na financování nových investic. Odvody z investičního fondu příspěvkových organizací budou nařízeny v celkové výši 1 085 000,- Kč, na základě usnesení Rady Olomouckého kraje č. UR/44/3/2014 ze dne 10.7.2014 (bod 2.2).</t>
  </si>
  <si>
    <t>důvod: odbor ekonomický požádal dne 16.7.2014 o provedení rozpočtové změny. Důvodem navrhované změny je přesun finančních prostředků v rámci odboru ekonomického v celkové výši 612 727,- Kč. Finanční prostředky budou z důvodu sloučení příspěvkových organizací převedeny na nástupnické organizace, jedná se o odvody z investičního fondu na odpisy, na základě usnesení Rady Olomouckého kraje č. UR/45/66/2014 ze dne 24.7.2014 (bod 9.6).</t>
  </si>
  <si>
    <t>důvod: odbor školství, mládeže a tělovýchovy požádal ekonomický odbor dne 16.7.2014 o provedení rozpočtové změny. Důvodem navrhované změny je převedení finančních prostředků z odboru školství, mládeže a tělovýchovy do rezervy Olomouckého kraje v celkové výši 612 750,- Kč. Finanční prostředky na "Studijní stipendia Olomouckého kraje" nebudou v letošním roce čerpány a budou převedeny do rezervy Olomouckého kraje, na základě usnesení Rady Olomouckého kraje č. UR/45/67/2014 ze dne 24.7.2014 (bod 9.7).</t>
  </si>
  <si>
    <t>důvod: odbor investic a evropských programů požádal ekonomický odbor dne 15.7.2014 o provedení rozpočtové změny. Důvodem navrhované změny je převedení finančních prostředků z odboru ekonomického na odbor investic a evropských programů v celkové výši 12 200 000,- Kč a na odbor sociálních věcí ve výši 800 000,- Kč. Finanční prostředky budou použity na financování nových investic a oprav v oblasti sociální, na základě usnesení Rady Olomouckého kraje č. UR/45/40/2014 ze dne 24.7.2014 (bod 3.21).</t>
  </si>
  <si>
    <t>důvod: odbor ekonomický požádal dne 14.7.2014 o provedení rozpočtové změny. Důvodem navrhované změny je zapojení finančních prostředků do rozpočtu Olomouckého kraje ve výši 66 245,80 Kč. Finanční prostředky budou zapojeny jako odvod z provozu a z investičního fondu příspěvkové organizace Odborný léčebný ústav neurologicko - geriatrický  Moravský Beroun, na základě usnesení Rady Olomouckého kraje č. UR/45/17/2014 ze dne 24.7.2014 (bod 2.3).</t>
  </si>
  <si>
    <t>důvod: investiční a neinvestiční dotace ze státního rozpočtu ČR na rok 2014, poskytnutá na základě avíza k převodu finančních prostředků Ministerstva zemědělství ČR  č. j.: 48496/2014-MZE-16221 ze dne 25.6.2014 v celkové výši 13 529 000,- Kč na zajištění úhrady za opatření ve veřejném zájmu pro Lesy ČR, s.p., Správa toků - oblast povodí Moravy a povodí Odry.</t>
  </si>
  <si>
    <t>důvod: odbor sociálních věcí požádal ekonomický odbor dne 18.8.2014 o provedení rozpočtové změny. Důvodem navrhované změny je úprava odvodů z investičního fondu příspěvkových organizací v oblasti sociálních věcí v celkové výši 2 720 000,- Kč. Finanční prostředky budou upraveny u příspěvků na provoz - odpisy pro příspěvkové organizace v oblasti sociálních věcí, na základě usnesení Rady Olomouckého kraje č. UR/46/19/2014 ze dne 28.8.2014 (bod 3.4).</t>
  </si>
  <si>
    <t>důvod: kancelář ředitele požádala ekonomický odbor dne 22.8.2014 o provedení rozpočtové změny. Důvodem navrhované změny je přesun finančních prostředků v rámci odboru kancelář ředitele ve výši 150 000,- Kč. Finanční prostředky budou použity na poskytnutí příspěvků Člověku v tísni, o. p. s., a Charitě České republiky v rámci zapojení Olomouckého kraje do humanitární pomoci Ukrajině, na základě usnesení Rady Olomouckého kraje č. UR/46/100/2014 ze dne 28.8.2014 (bod 16.1).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</si>
</sst>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164" formatCode="00000000"/>
    <numFmt numFmtId="165" formatCode="00000"/>
    <numFmt numFmtId="166" formatCode="00,000"/>
    <numFmt numFmtId="167" formatCode="00000000000"/>
  </numFmts>
  <fonts count="24" x14ac:knownFonts="1">
    <font>
      <sz val="10"/>
      <name val="Arial"/>
      <charset val="238"/>
    </font>
    <font>
      <sz val="8"/>
      <name val="Arial"/>
      <family val="2"/>
      <charset val="238"/>
    </font>
    <font>
      <sz val="10"/>
      <name val="Arial CE"/>
      <charset val="238"/>
    </font>
    <font>
      <b/>
      <sz val="11"/>
      <name val="Arial"/>
      <family val="2"/>
    </font>
    <font>
      <sz val="10"/>
      <name val="Arial"/>
      <family val="2"/>
      <charset val="238"/>
    </font>
    <font>
      <sz val="11"/>
      <name val="Arial"/>
      <family val="2"/>
    </font>
    <font>
      <sz val="11"/>
      <name val="Arial"/>
      <family val="2"/>
      <charset val="238"/>
    </font>
    <font>
      <b/>
      <sz val="11"/>
      <name val="Arial CE"/>
      <charset val="238"/>
    </font>
    <font>
      <i/>
      <sz val="9"/>
      <name val="Arial CE"/>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sz val="9"/>
      <name val="Arial CE"/>
      <charset val="238"/>
    </font>
    <font>
      <b/>
      <i/>
      <sz val="11"/>
      <name val="Arial"/>
      <family val="2"/>
      <charset val="238"/>
    </font>
    <font>
      <sz val="9"/>
      <name val="Arial"/>
      <family val="2"/>
    </font>
    <font>
      <b/>
      <sz val="8"/>
      <color indexed="81"/>
      <name val="Tahoma"/>
      <family val="2"/>
      <charset val="238"/>
    </font>
    <font>
      <sz val="8"/>
      <color indexed="81"/>
      <name val="Tahoma"/>
      <family val="2"/>
      <charset val="238"/>
    </font>
    <font>
      <b/>
      <sz val="9"/>
      <color indexed="81"/>
      <name val="Tahoma"/>
      <family val="2"/>
      <charset val="238"/>
    </font>
    <font>
      <sz val="9"/>
      <color indexed="81"/>
      <name val="Tahoma"/>
      <family val="2"/>
      <charset val="238"/>
    </font>
  </fonts>
  <fills count="3">
    <fill>
      <patternFill patternType="none"/>
    </fill>
    <fill>
      <patternFill patternType="gray125"/>
    </fill>
    <fill>
      <patternFill patternType="solid">
        <fgColor indexed="42"/>
        <bgColor indexed="64"/>
      </patternFill>
    </fill>
  </fills>
  <borders count="11">
    <border>
      <left/>
      <right/>
      <top/>
      <bottom/>
      <diagonal/>
    </border>
    <border>
      <left/>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s>
  <cellStyleXfs count="2">
    <xf numFmtId="0" fontId="0" fillId="0" borderId="0"/>
    <xf numFmtId="0" fontId="4" fillId="0" borderId="0"/>
  </cellStyleXfs>
  <cellXfs count="207">
    <xf numFmtId="0" fontId="0" fillId="0" borderId="0" xfId="0"/>
    <xf numFmtId="0" fontId="2" fillId="0" borderId="0" xfId="0" applyFont="1"/>
    <xf numFmtId="3" fontId="2" fillId="0" borderId="0" xfId="0" applyNumberFormat="1" applyFont="1"/>
    <xf numFmtId="0" fontId="3" fillId="0" borderId="1" xfId="0" applyFont="1" applyBorder="1"/>
    <xf numFmtId="3" fontId="4" fillId="0" borderId="1" xfId="0" applyNumberFormat="1" applyFont="1" applyBorder="1" applyAlignment="1">
      <alignment horizontal="right" wrapText="1"/>
    </xf>
    <xf numFmtId="0" fontId="5" fillId="0" borderId="0" xfId="0" applyFont="1"/>
    <xf numFmtId="3" fontId="5" fillId="0" borderId="0" xfId="0" applyNumberFormat="1" applyFont="1"/>
    <xf numFmtId="0" fontId="6" fillId="0" borderId="0" xfId="0" applyFont="1"/>
    <xf numFmtId="3" fontId="6" fillId="0" borderId="0" xfId="0" applyNumberFormat="1" applyFont="1" applyAlignment="1">
      <alignment horizontal="right"/>
    </xf>
    <xf numFmtId="0" fontId="6" fillId="0" borderId="0" xfId="0" applyFont="1" applyBorder="1"/>
    <xf numFmtId="3" fontId="6" fillId="0" borderId="0" xfId="0" applyNumberFormat="1" applyFont="1" applyBorder="1" applyAlignment="1">
      <alignment horizontal="right"/>
    </xf>
    <xf numFmtId="3" fontId="3" fillId="0" borderId="1" xfId="0" applyNumberFormat="1" applyFont="1" applyBorder="1" applyAlignment="1">
      <alignment horizontal="right"/>
    </xf>
    <xf numFmtId="0" fontId="7" fillId="2" borderId="2" xfId="0" applyFont="1" applyFill="1" applyBorder="1"/>
    <xf numFmtId="3" fontId="7" fillId="2" borderId="2" xfId="0" applyNumberFormat="1" applyFont="1" applyFill="1" applyBorder="1"/>
    <xf numFmtId="0" fontId="8" fillId="0" borderId="0" xfId="0" applyFont="1"/>
    <xf numFmtId="3" fontId="5" fillId="0" borderId="0" xfId="0" applyNumberFormat="1" applyFont="1" applyAlignment="1">
      <alignment horizontal="right"/>
    </xf>
    <xf numFmtId="3" fontId="5" fillId="0" borderId="0" xfId="0" applyNumberFormat="1" applyFont="1" applyFill="1"/>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3" fillId="0" borderId="1" xfId="0" applyNumberFormat="1" applyFont="1" applyFill="1" applyBorder="1" applyAlignment="1">
      <alignment horizontal="right"/>
    </xf>
    <xf numFmtId="3" fontId="2" fillId="0" borderId="0" xfId="0" applyNumberFormat="1" applyFont="1" applyFill="1"/>
    <xf numFmtId="3" fontId="4" fillId="0" borderId="1" xfId="0" applyNumberFormat="1" applyFont="1" applyFill="1" applyBorder="1" applyAlignment="1">
      <alignment horizontal="right" wrapText="1"/>
    </xf>
    <xf numFmtId="3" fontId="6" fillId="0" borderId="0" xfId="0" applyNumberFormat="1" applyFont="1" applyFill="1"/>
    <xf numFmtId="0" fontId="9" fillId="0" borderId="0" xfId="0" applyFont="1"/>
    <xf numFmtId="0" fontId="6" fillId="0" borderId="0" xfId="0" applyFont="1" applyAlignment="1">
      <alignment horizontal="justify" vertical="top" wrapText="1"/>
    </xf>
    <xf numFmtId="0" fontId="7" fillId="0" borderId="0" xfId="0" applyFont="1"/>
    <xf numFmtId="0" fontId="11" fillId="0" borderId="0" xfId="0" applyFont="1" applyBorder="1" applyAlignment="1"/>
    <xf numFmtId="0" fontId="12" fillId="0" borderId="0" xfId="0" applyFont="1"/>
    <xf numFmtId="0" fontId="2" fillId="0" borderId="0" xfId="0" applyFont="1" applyAlignment="1">
      <alignment horizontal="left"/>
    </xf>
    <xf numFmtId="0" fontId="0" fillId="0" borderId="0" xfId="0" applyFont="1"/>
    <xf numFmtId="0" fontId="13" fillId="0" borderId="0" xfId="0" applyFont="1" applyAlignment="1">
      <alignment horizontal="right"/>
    </xf>
    <xf numFmtId="0" fontId="14" fillId="0" borderId="3" xfId="0" applyFont="1" applyBorder="1" applyAlignment="1">
      <alignment horizontal="center"/>
    </xf>
    <xf numFmtId="0" fontId="15" fillId="0" borderId="4" xfId="0" applyFont="1" applyBorder="1" applyAlignment="1">
      <alignment horizontal="center"/>
    </xf>
    <xf numFmtId="0" fontId="14" fillId="0" borderId="3" xfId="0" applyFont="1" applyBorder="1" applyAlignment="1">
      <alignment horizontal="center" wrapText="1"/>
    </xf>
    <xf numFmtId="164" fontId="4" fillId="0" borderId="3" xfId="0" applyNumberFormat="1" applyFont="1" applyFill="1" applyBorder="1" applyAlignment="1">
      <alignment horizontal="center"/>
    </xf>
    <xf numFmtId="0" fontId="0" fillId="0" borderId="5" xfId="0" applyFont="1" applyBorder="1" applyAlignment="1">
      <alignment horizontal="center"/>
    </xf>
    <xf numFmtId="0" fontId="14" fillId="0" borderId="4" xfId="0" applyFont="1" applyBorder="1"/>
    <xf numFmtId="4" fontId="14" fillId="0" borderId="5" xfId="0" applyNumberFormat="1" applyFont="1" applyFill="1" applyBorder="1" applyAlignment="1">
      <alignment horizontal="right" wrapText="1"/>
    </xf>
    <xf numFmtId="165" fontId="0" fillId="0" borderId="3" xfId="0" applyNumberFormat="1" applyFont="1" applyBorder="1" applyAlignment="1">
      <alignment horizontal="center"/>
    </xf>
    <xf numFmtId="0" fontId="16" fillId="0" borderId="3" xfId="0" applyFont="1" applyBorder="1"/>
    <xf numFmtId="0" fontId="11" fillId="0" borderId="6" xfId="0" applyFont="1" applyBorder="1" applyAlignment="1"/>
    <xf numFmtId="4" fontId="11" fillId="0" borderId="3" xfId="0" applyNumberFormat="1" applyFont="1" applyBorder="1" applyAlignment="1"/>
    <xf numFmtId="0" fontId="17" fillId="0" borderId="0" xfId="0" applyFont="1"/>
    <xf numFmtId="0" fontId="14" fillId="0" borderId="0" xfId="0" applyFont="1" applyAlignment="1">
      <alignment horizontal="right"/>
    </xf>
    <xf numFmtId="0" fontId="14" fillId="0" borderId="3" xfId="0" applyFont="1" applyFill="1" applyBorder="1" applyAlignment="1">
      <alignment horizontal="center"/>
    </xf>
    <xf numFmtId="0" fontId="14" fillId="0" borderId="4" xfId="0" applyFont="1" applyBorder="1" applyAlignment="1">
      <alignment horizontal="center"/>
    </xf>
    <xf numFmtId="0" fontId="4" fillId="0" borderId="3" xfId="0" applyFont="1" applyFill="1" applyBorder="1" applyAlignment="1">
      <alignment horizontal="center"/>
    </xf>
    <xf numFmtId="0" fontId="14" fillId="0" borderId="3" xfId="0" applyFont="1" applyBorder="1" applyAlignment="1"/>
    <xf numFmtId="0" fontId="11" fillId="0" borderId="7" xfId="0" applyFont="1" applyBorder="1"/>
    <xf numFmtId="4" fontId="11" fillId="0" borderId="3" xfId="0" applyNumberFormat="1" applyFont="1" applyBorder="1"/>
    <xf numFmtId="0" fontId="10" fillId="0" borderId="0" xfId="0" applyFont="1" applyAlignment="1">
      <alignment horizontal="justify" vertical="top" wrapText="1"/>
    </xf>
    <xf numFmtId="0" fontId="7" fillId="0" borderId="0" xfId="0" applyFont="1" applyFill="1"/>
    <xf numFmtId="0" fontId="11" fillId="0" borderId="0" xfId="0" applyFont="1" applyFill="1" applyBorder="1" applyAlignment="1"/>
    <xf numFmtId="0" fontId="2" fillId="0" borderId="0" xfId="0" applyFont="1" applyFill="1" applyAlignment="1">
      <alignment horizontal="left"/>
    </xf>
    <xf numFmtId="0" fontId="4" fillId="0" borderId="0" xfId="0" applyFont="1"/>
    <xf numFmtId="166" fontId="4" fillId="0" borderId="3" xfId="0" applyNumberFormat="1" applyFont="1" applyBorder="1" applyAlignment="1">
      <alignment horizontal="center"/>
    </xf>
    <xf numFmtId="0" fontId="4" fillId="0" borderId="5" xfId="0" applyFont="1" applyFill="1" applyBorder="1" applyAlignment="1">
      <alignment horizontal="center"/>
    </xf>
    <xf numFmtId="0" fontId="14" fillId="0" borderId="4" xfId="0" applyFont="1" applyFill="1" applyBorder="1"/>
    <xf numFmtId="165" fontId="4" fillId="0" borderId="3" xfId="0" applyNumberFormat="1" applyFont="1" applyBorder="1" applyAlignment="1">
      <alignment horizontal="center"/>
    </xf>
    <xf numFmtId="0" fontId="9" fillId="0" borderId="0" xfId="0" applyFont="1" applyFill="1"/>
    <xf numFmtId="0" fontId="0" fillId="0" borderId="0" xfId="0" applyFill="1"/>
    <xf numFmtId="0" fontId="4" fillId="0" borderId="0" xfId="0" applyFont="1" applyFill="1"/>
    <xf numFmtId="0" fontId="17" fillId="0" borderId="0" xfId="0" applyFont="1" applyFill="1"/>
    <xf numFmtId="0" fontId="14" fillId="0" borderId="0" xfId="0" applyFont="1" applyFill="1" applyAlignment="1">
      <alignment horizontal="right"/>
    </xf>
    <xf numFmtId="0" fontId="15" fillId="0" borderId="6" xfId="0" applyFont="1" applyBorder="1" applyAlignment="1">
      <alignment horizontal="center"/>
    </xf>
    <xf numFmtId="0" fontId="15" fillId="0" borderId="3" xfId="0" applyFont="1" applyFill="1" applyBorder="1" applyAlignment="1">
      <alignment horizontal="left"/>
    </xf>
    <xf numFmtId="0" fontId="16" fillId="0" borderId="3" xfId="0" applyFont="1" applyFill="1" applyBorder="1"/>
    <xf numFmtId="0" fontId="11" fillId="0" borderId="7" xfId="0" applyFont="1" applyFill="1" applyBorder="1"/>
    <xf numFmtId="4" fontId="11" fillId="0" borderId="3" xfId="0" applyNumberFormat="1" applyFont="1" applyFill="1" applyBorder="1"/>
    <xf numFmtId="0" fontId="14" fillId="0" borderId="0" xfId="0" applyFont="1" applyFill="1" applyBorder="1" applyAlignment="1">
      <alignment horizontal="center"/>
    </xf>
    <xf numFmtId="0" fontId="14" fillId="0" borderId="0" xfId="0" applyFont="1" applyBorder="1" applyAlignment="1">
      <alignment horizontal="center"/>
    </xf>
    <xf numFmtId="166" fontId="4" fillId="0" borderId="0" xfId="0" applyNumberFormat="1" applyFont="1" applyFill="1" applyBorder="1" applyAlignment="1">
      <alignment horizontal="center"/>
    </xf>
    <xf numFmtId="167" fontId="4" fillId="0" borderId="0" xfId="0" applyNumberFormat="1" applyFont="1" applyFill="1" applyBorder="1" applyAlignment="1">
      <alignment horizontal="center"/>
    </xf>
    <xf numFmtId="0" fontId="4" fillId="0" borderId="3" xfId="0" applyFont="1" applyBorder="1" applyAlignment="1">
      <alignment horizontal="center"/>
    </xf>
    <xf numFmtId="0" fontId="15" fillId="0" borderId="3" xfId="0" applyFont="1" applyBorder="1" applyAlignment="1">
      <alignment horizontal="left"/>
    </xf>
    <xf numFmtId="4" fontId="14" fillId="0" borderId="3" xfId="0" applyNumberFormat="1" applyFont="1" applyBorder="1" applyAlignment="1">
      <alignment wrapText="1"/>
    </xf>
    <xf numFmtId="3" fontId="4" fillId="0" borderId="0" xfId="0" applyNumberFormat="1" applyFont="1" applyBorder="1" applyAlignment="1">
      <alignment horizontal="center"/>
    </xf>
    <xf numFmtId="0" fontId="14" fillId="0" borderId="4" xfId="0" applyFont="1" applyFill="1" applyBorder="1" applyAlignment="1">
      <alignment horizontal="center"/>
    </xf>
    <xf numFmtId="0" fontId="4" fillId="0" borderId="0" xfId="0" applyFont="1" applyFill="1" applyBorder="1" applyAlignment="1">
      <alignment horizontal="center"/>
    </xf>
    <xf numFmtId="0" fontId="15" fillId="0" borderId="4" xfId="0" applyFont="1" applyFill="1" applyBorder="1" applyAlignment="1">
      <alignment horizontal="left"/>
    </xf>
    <xf numFmtId="0" fontId="10" fillId="0" borderId="0" xfId="0" applyFont="1" applyAlignment="1"/>
    <xf numFmtId="165" fontId="0" fillId="0" borderId="3" xfId="0" applyNumberFormat="1" applyBorder="1" applyAlignment="1">
      <alignment horizontal="center"/>
    </xf>
    <xf numFmtId="4" fontId="14" fillId="0" borderId="5" xfId="0" applyNumberFormat="1" applyFont="1" applyBorder="1" applyAlignment="1">
      <alignment horizontal="right" wrapText="1"/>
    </xf>
    <xf numFmtId="165" fontId="0" fillId="0" borderId="0" xfId="0" applyNumberFormat="1" applyBorder="1" applyAlignment="1">
      <alignment horizontal="center"/>
    </xf>
    <xf numFmtId="0" fontId="11" fillId="0" borderId="3" xfId="0" applyFont="1" applyFill="1" applyBorder="1" applyAlignment="1"/>
    <xf numFmtId="0" fontId="4" fillId="0" borderId="0" xfId="0" applyFont="1" applyBorder="1" applyAlignment="1">
      <alignment horizontal="center"/>
    </xf>
    <xf numFmtId="164" fontId="4" fillId="0" borderId="0" xfId="0" applyNumberFormat="1" applyFont="1" applyBorder="1" applyAlignment="1">
      <alignment horizontal="center"/>
    </xf>
    <xf numFmtId="0" fontId="12" fillId="0" borderId="0" xfId="0" applyFont="1" applyFill="1"/>
    <xf numFmtId="0" fontId="11" fillId="0" borderId="0" xfId="0" applyFont="1" applyFill="1" applyBorder="1" applyAlignment="1">
      <alignment horizontal="center"/>
    </xf>
    <xf numFmtId="0" fontId="4" fillId="0" borderId="0" xfId="0" applyFont="1" applyFill="1" applyAlignment="1">
      <alignment horizontal="center"/>
    </xf>
    <xf numFmtId="0" fontId="13" fillId="0" borderId="0" xfId="0" applyFont="1" applyFill="1" applyAlignment="1">
      <alignment horizontal="right"/>
    </xf>
    <xf numFmtId="0" fontId="15" fillId="0" borderId="3" xfId="0" applyFont="1" applyBorder="1" applyAlignment="1">
      <alignment horizontal="center"/>
    </xf>
    <xf numFmtId="2" fontId="4" fillId="0" borderId="0" xfId="0" applyNumberFormat="1" applyFont="1" applyFill="1" applyBorder="1" applyAlignment="1">
      <alignment horizontal="center"/>
    </xf>
    <xf numFmtId="1" fontId="4" fillId="0" borderId="3" xfId="0" applyNumberFormat="1" applyFont="1" applyFill="1" applyBorder="1" applyAlignment="1">
      <alignment horizontal="center"/>
    </xf>
    <xf numFmtId="4" fontId="14" fillId="0" borderId="3" xfId="0" applyNumberFormat="1" applyFont="1" applyFill="1" applyBorder="1" applyAlignment="1"/>
    <xf numFmtId="165" fontId="4" fillId="0" borderId="0" xfId="0" applyNumberFormat="1" applyFont="1" applyFill="1" applyBorder="1" applyAlignment="1">
      <alignment horizontal="center"/>
    </xf>
    <xf numFmtId="0" fontId="11" fillId="0" borderId="6" xfId="0" applyFont="1" applyFill="1" applyBorder="1" applyAlignment="1"/>
    <xf numFmtId="4" fontId="11" fillId="0" borderId="3" xfId="0" applyNumberFormat="1" applyFont="1" applyFill="1" applyBorder="1" applyAlignment="1"/>
    <xf numFmtId="167" fontId="0" fillId="0" borderId="0" xfId="0" applyNumberFormat="1"/>
    <xf numFmtId="0" fontId="9" fillId="0" borderId="0" xfId="1" applyFont="1" applyFill="1"/>
    <xf numFmtId="164" fontId="4" fillId="0" borderId="3" xfId="0" applyNumberFormat="1" applyFont="1" applyBorder="1" applyAlignment="1">
      <alignment horizontal="center"/>
    </xf>
    <xf numFmtId="0" fontId="4" fillId="0" borderId="5" xfId="0" applyFont="1" applyBorder="1" applyAlignment="1">
      <alignment horizontal="center"/>
    </xf>
    <xf numFmtId="0" fontId="7" fillId="0" borderId="0" xfId="0" applyFont="1" applyFill="1" applyAlignment="1">
      <alignment horizontal="center"/>
    </xf>
    <xf numFmtId="165" fontId="4" fillId="0" borderId="0" xfId="0" applyNumberFormat="1" applyFont="1" applyBorder="1" applyAlignment="1">
      <alignment horizontal="center"/>
    </xf>
    <xf numFmtId="4" fontId="14" fillId="0" borderId="3" xfId="0" applyNumberFormat="1" applyFont="1" applyBorder="1" applyAlignment="1">
      <alignment horizontal="right" wrapText="1"/>
    </xf>
    <xf numFmtId="0" fontId="14" fillId="0" borderId="3" xfId="0" applyFont="1" applyFill="1" applyBorder="1" applyAlignment="1"/>
    <xf numFmtId="166" fontId="4" fillId="0" borderId="0" xfId="0" applyNumberFormat="1" applyFont="1" applyBorder="1" applyAlignment="1">
      <alignment horizontal="center"/>
    </xf>
    <xf numFmtId="4" fontId="0" fillId="0" borderId="0" xfId="0" applyNumberFormat="1"/>
    <xf numFmtId="0" fontId="15" fillId="0" borderId="4" xfId="0" applyFont="1" applyFill="1" applyBorder="1" applyAlignment="1">
      <alignment horizontal="center"/>
    </xf>
    <xf numFmtId="0" fontId="15" fillId="0" borderId="8" xfId="0" applyFont="1" applyFill="1" applyBorder="1" applyAlignment="1">
      <alignment horizontal="left"/>
    </xf>
    <xf numFmtId="4" fontId="14" fillId="0" borderId="3" xfId="0" applyNumberFormat="1" applyFont="1" applyFill="1" applyBorder="1" applyAlignment="1">
      <alignment horizontal="right" wrapText="1"/>
    </xf>
    <xf numFmtId="0" fontId="4" fillId="0" borderId="0" xfId="0" applyFont="1" applyFill="1" applyBorder="1"/>
    <xf numFmtId="0" fontId="15" fillId="0" borderId="4" xfId="0" applyFont="1" applyBorder="1" applyAlignment="1">
      <alignment horizontal="left"/>
    </xf>
    <xf numFmtId="0" fontId="11" fillId="0" borderId="0" xfId="0" applyFont="1" applyBorder="1" applyAlignment="1">
      <alignment horizontal="center"/>
    </xf>
    <xf numFmtId="0" fontId="4" fillId="0" borderId="0" xfId="0" applyFont="1" applyAlignment="1">
      <alignment horizontal="center"/>
    </xf>
    <xf numFmtId="3" fontId="0" fillId="0" borderId="0" xfId="0" applyNumberFormat="1" applyFill="1" applyBorder="1" applyAlignment="1">
      <alignment horizontal="center"/>
    </xf>
    <xf numFmtId="0" fontId="16" fillId="0" borderId="0" xfId="0" applyFont="1" applyBorder="1"/>
    <xf numFmtId="4" fontId="11" fillId="0" borderId="0" xfId="0" applyNumberFormat="1" applyFont="1" applyBorder="1" applyAlignment="1"/>
    <xf numFmtId="3" fontId="4" fillId="0" borderId="3" xfId="0" applyNumberFormat="1" applyFont="1" applyBorder="1" applyAlignment="1">
      <alignment horizontal="center"/>
    </xf>
    <xf numFmtId="0" fontId="14" fillId="0" borderId="3" xfId="0" applyFont="1" applyFill="1" applyBorder="1" applyAlignment="1">
      <alignment horizontal="center" wrapText="1"/>
    </xf>
    <xf numFmtId="166" fontId="4" fillId="0" borderId="3" xfId="0" applyNumberFormat="1" applyFont="1" applyFill="1" applyBorder="1" applyAlignment="1">
      <alignment horizontal="center"/>
    </xf>
    <xf numFmtId="4" fontId="14" fillId="0" borderId="3" xfId="0" applyNumberFormat="1" applyFont="1" applyFill="1" applyBorder="1"/>
    <xf numFmtId="0" fontId="10" fillId="0" borderId="0" xfId="0" applyFont="1" applyAlignment="1">
      <alignment horizontal="center" vertical="top" wrapText="1"/>
    </xf>
    <xf numFmtId="0" fontId="7" fillId="0" borderId="0" xfId="0" applyFont="1" applyAlignment="1">
      <alignment horizontal="center"/>
    </xf>
    <xf numFmtId="0" fontId="6" fillId="0" borderId="0" xfId="0" applyFont="1" applyFill="1" applyAlignment="1">
      <alignment horizontal="justify" vertical="top" wrapText="1"/>
    </xf>
    <xf numFmtId="2" fontId="11" fillId="0" borderId="0" xfId="0" applyNumberFormat="1" applyFont="1" applyBorder="1" applyAlignment="1"/>
    <xf numFmtId="165" fontId="4" fillId="0" borderId="3" xfId="0" applyNumberFormat="1" applyFont="1" applyFill="1" applyBorder="1" applyAlignment="1">
      <alignment horizontal="center"/>
    </xf>
    <xf numFmtId="0" fontId="18" fillId="0" borderId="0" xfId="0" applyFont="1"/>
    <xf numFmtId="5" fontId="11" fillId="0" borderId="0" xfId="0" applyNumberFormat="1" applyFont="1" applyAlignment="1">
      <alignment horizontal="right"/>
    </xf>
    <xf numFmtId="166" fontId="0" fillId="0" borderId="0" xfId="0" applyNumberFormat="1" applyBorder="1" applyAlignment="1">
      <alignment horizontal="center"/>
    </xf>
    <xf numFmtId="0" fontId="0" fillId="0" borderId="3" xfId="0" applyBorder="1" applyAlignment="1">
      <alignment horizontal="center"/>
    </xf>
    <xf numFmtId="0" fontId="4" fillId="0" borderId="0" xfId="0" applyNumberFormat="1" applyFont="1" applyBorder="1" applyAlignment="1">
      <alignment horizontal="center"/>
    </xf>
    <xf numFmtId="0" fontId="15" fillId="0" borderId="7" xfId="0" applyFont="1" applyFill="1" applyBorder="1" applyAlignment="1">
      <alignment horizontal="left"/>
    </xf>
    <xf numFmtId="0" fontId="6" fillId="0" borderId="0" xfId="0" applyFont="1" applyFill="1" applyAlignment="1">
      <alignment horizontal="center" vertical="top" wrapText="1"/>
    </xf>
    <xf numFmtId="2" fontId="4" fillId="0" borderId="0" xfId="0" applyNumberFormat="1" applyFont="1" applyBorder="1" applyAlignment="1">
      <alignment horizontal="center"/>
    </xf>
    <xf numFmtId="0" fontId="15" fillId="0" borderId="8" xfId="0" applyFont="1" applyBorder="1" applyAlignment="1">
      <alignment horizontal="left"/>
    </xf>
    <xf numFmtId="3" fontId="0" fillId="0" borderId="3" xfId="0" applyNumberFormat="1" applyBorder="1" applyAlignment="1">
      <alignment horizontal="center"/>
    </xf>
    <xf numFmtId="4" fontId="14" fillId="0" borderId="3" xfId="0" applyNumberFormat="1" applyFont="1" applyBorder="1"/>
    <xf numFmtId="0" fontId="14" fillId="0" borderId="3" xfId="0" applyFont="1" applyBorder="1" applyAlignment="1">
      <alignment horizontal="left"/>
    </xf>
    <xf numFmtId="4" fontId="14" fillId="0" borderId="3" xfId="0" applyNumberFormat="1" applyFont="1" applyFill="1" applyBorder="1" applyAlignment="1">
      <alignment wrapText="1"/>
    </xf>
    <xf numFmtId="0" fontId="15" fillId="0" borderId="9" xfId="0" applyFont="1" applyFill="1" applyBorder="1" applyAlignment="1">
      <alignment horizontal="left"/>
    </xf>
    <xf numFmtId="0" fontId="0" fillId="0" borderId="0" xfId="0" applyFill="1" applyAlignment="1">
      <alignment horizontal="center"/>
    </xf>
    <xf numFmtId="0" fontId="14" fillId="0" borderId="3" xfId="0" applyFont="1" applyBorder="1"/>
    <xf numFmtId="0" fontId="0" fillId="0" borderId="0" xfId="0" applyFill="1" applyBorder="1"/>
    <xf numFmtId="0" fontId="6" fillId="0" borderId="0" xfId="0" applyFont="1" applyAlignment="1">
      <alignment horizontal="center" vertical="top" wrapText="1"/>
    </xf>
    <xf numFmtId="0" fontId="4" fillId="0" borderId="10" xfId="0" applyFont="1" applyBorder="1" applyAlignment="1">
      <alignment horizontal="center"/>
    </xf>
    <xf numFmtId="0" fontId="15" fillId="0" borderId="7" xfId="0" applyFont="1" applyBorder="1" applyAlignment="1">
      <alignment horizontal="left"/>
    </xf>
    <xf numFmtId="0" fontId="15" fillId="0" borderId="10" xfId="0" applyFont="1" applyFill="1" applyBorder="1" applyAlignment="1">
      <alignment horizontal="left"/>
    </xf>
    <xf numFmtId="1" fontId="4" fillId="0" borderId="3" xfId="0" applyNumberFormat="1" applyFont="1" applyBorder="1" applyAlignment="1">
      <alignment horizontal="center"/>
    </xf>
    <xf numFmtId="4" fontId="14" fillId="0" borderId="3" xfId="0" applyNumberFormat="1" applyFont="1" applyBorder="1" applyAlignment="1"/>
    <xf numFmtId="0" fontId="10" fillId="0" borderId="0" xfId="0" applyFont="1" applyFill="1" applyAlignment="1">
      <alignment horizontal="justify" vertical="top" wrapText="1"/>
    </xf>
    <xf numFmtId="0" fontId="14" fillId="0" borderId="4" xfId="0" applyFont="1" applyFill="1" applyBorder="1" applyAlignment="1"/>
    <xf numFmtId="0" fontId="16" fillId="0" borderId="0" xfId="0" applyFont="1" applyFill="1" applyBorder="1"/>
    <xf numFmtId="0" fontId="11" fillId="0" borderId="0" xfId="0" applyFont="1" applyFill="1" applyBorder="1"/>
    <xf numFmtId="4" fontId="11" fillId="0" borderId="0" xfId="0" applyNumberFormat="1" applyFont="1" applyFill="1" applyBorder="1"/>
    <xf numFmtId="0" fontId="7" fillId="0" borderId="0" xfId="1" applyFont="1" applyFill="1"/>
    <xf numFmtId="0" fontId="11" fillId="0" borderId="0" xfId="1" applyFont="1" applyFill="1" applyBorder="1" applyAlignment="1"/>
    <xf numFmtId="0" fontId="12" fillId="0" borderId="0" xfId="1" applyFont="1" applyFill="1"/>
    <xf numFmtId="0" fontId="4" fillId="0" borderId="0" xfId="1" applyNumberFormat="1" applyFont="1" applyFill="1" applyBorder="1" applyAlignment="1" applyProtection="1"/>
    <xf numFmtId="0" fontId="4" fillId="0" borderId="0" xfId="1" applyFont="1" applyFill="1"/>
    <xf numFmtId="0" fontId="13" fillId="0" borderId="0" xfId="1" applyFont="1" applyFill="1" applyAlignment="1">
      <alignment horizontal="right"/>
    </xf>
    <xf numFmtId="0" fontId="14" fillId="0" borderId="0" xfId="1" applyFont="1" applyFill="1" applyBorder="1" applyAlignment="1">
      <alignment horizontal="center"/>
    </xf>
    <xf numFmtId="0" fontId="14" fillId="0" borderId="3" xfId="1" applyFont="1" applyFill="1" applyBorder="1" applyAlignment="1">
      <alignment horizontal="center"/>
    </xf>
    <xf numFmtId="0" fontId="14" fillId="0" borderId="4" xfId="1" applyFont="1" applyFill="1" applyBorder="1" applyAlignment="1">
      <alignment horizontal="center"/>
    </xf>
    <xf numFmtId="0" fontId="14" fillId="0" borderId="3" xfId="1" applyFont="1" applyFill="1" applyBorder="1" applyAlignment="1">
      <alignment horizontal="center" wrapText="1"/>
    </xf>
    <xf numFmtId="164" fontId="4" fillId="0" borderId="0" xfId="1" applyNumberFormat="1" applyFont="1" applyFill="1" applyBorder="1" applyAlignment="1">
      <alignment horizontal="center"/>
    </xf>
    <xf numFmtId="0" fontId="4" fillId="0" borderId="0" xfId="1" applyFont="1" applyFill="1" applyBorder="1" applyAlignment="1">
      <alignment horizontal="center"/>
    </xf>
    <xf numFmtId="0" fontId="4" fillId="0" borderId="3" xfId="1" applyFont="1" applyFill="1" applyBorder="1" applyAlignment="1">
      <alignment horizontal="center"/>
    </xf>
    <xf numFmtId="4" fontId="14" fillId="0" borderId="3" xfId="1" applyNumberFormat="1" applyFont="1" applyFill="1" applyBorder="1" applyAlignment="1">
      <alignment wrapText="1"/>
    </xf>
    <xf numFmtId="166" fontId="4" fillId="0" borderId="0" xfId="1" applyNumberFormat="1" applyFont="1" applyFill="1" applyBorder="1" applyAlignment="1">
      <alignment horizontal="center"/>
    </xf>
    <xf numFmtId="0" fontId="16" fillId="0" borderId="3" xfId="1" applyFont="1" applyFill="1" applyBorder="1"/>
    <xf numFmtId="0" fontId="11" fillId="0" borderId="6" xfId="1" applyFont="1" applyFill="1" applyBorder="1" applyAlignment="1"/>
    <xf numFmtId="4" fontId="11" fillId="0" borderId="3" xfId="1" applyNumberFormat="1" applyFont="1" applyFill="1" applyBorder="1" applyAlignment="1"/>
    <xf numFmtId="0" fontId="4" fillId="0" borderId="0" xfId="0" applyFont="1" applyBorder="1"/>
    <xf numFmtId="0" fontId="17" fillId="0" borderId="0" xfId="0" applyFont="1" applyBorder="1"/>
    <xf numFmtId="4" fontId="14" fillId="0" borderId="3" xfId="0" applyNumberFormat="1" applyFont="1" applyBorder="1" applyAlignment="1" applyProtection="1">
      <protection locked="0"/>
    </xf>
    <xf numFmtId="49" fontId="4" fillId="0" borderId="0" xfId="0" applyNumberFormat="1" applyFont="1" applyBorder="1" applyAlignment="1">
      <alignment horizontal="center"/>
    </xf>
    <xf numFmtId="4" fontId="11" fillId="0" borderId="0" xfId="0" applyNumberFormat="1" applyFont="1" applyFill="1" applyBorder="1" applyAlignment="1"/>
    <xf numFmtId="164" fontId="4" fillId="0" borderId="0" xfId="0" applyNumberFormat="1" applyFont="1" applyFill="1" applyBorder="1" applyAlignment="1">
      <alignment horizontal="center"/>
    </xf>
    <xf numFmtId="0" fontId="0" fillId="0" borderId="0" xfId="0" applyBorder="1"/>
    <xf numFmtId="0" fontId="11" fillId="0" borderId="3" xfId="0" applyFont="1" applyBorder="1" applyAlignment="1"/>
    <xf numFmtId="166" fontId="0" fillId="0" borderId="3" xfId="0" applyNumberFormat="1" applyBorder="1" applyAlignment="1">
      <alignment horizontal="center"/>
    </xf>
    <xf numFmtId="0" fontId="15" fillId="0" borderId="9" xfId="0" applyFont="1" applyBorder="1" applyAlignment="1">
      <alignment horizontal="left"/>
    </xf>
    <xf numFmtId="0" fontId="0" fillId="0" borderId="0" xfId="0" applyFont="1" applyAlignment="1">
      <alignment horizontal="center"/>
    </xf>
    <xf numFmtId="0" fontId="0" fillId="0" borderId="0" xfId="0" applyAlignment="1">
      <alignment horizontal="center"/>
    </xf>
    <xf numFmtId="0" fontId="17" fillId="0" borderId="0" xfId="0" applyFont="1" applyAlignment="1">
      <alignment horizontal="center"/>
    </xf>
    <xf numFmtId="3" fontId="0" fillId="0" borderId="0" xfId="0" applyNumberFormat="1" applyBorder="1" applyAlignment="1">
      <alignment horizontal="center"/>
    </xf>
    <xf numFmtId="0" fontId="0" fillId="0" borderId="3" xfId="0" applyFont="1" applyFill="1" applyBorder="1" applyAlignment="1">
      <alignment horizontal="center"/>
    </xf>
    <xf numFmtId="166" fontId="0" fillId="0" borderId="0" xfId="0" applyNumberFormat="1" applyFill="1" applyBorder="1" applyAlignment="1">
      <alignment horizontal="center"/>
    </xf>
    <xf numFmtId="0" fontId="7" fillId="0" borderId="0" xfId="0" applyFont="1" applyBorder="1"/>
    <xf numFmtId="0" fontId="17" fillId="0" borderId="0" xfId="0" applyFont="1" applyFill="1" applyBorder="1"/>
    <xf numFmtId="49" fontId="10" fillId="0" borderId="0" xfId="0" applyNumberFormat="1" applyFont="1" applyAlignment="1">
      <alignment horizontal="justify" vertical="center" wrapText="1"/>
    </xf>
    <xf numFmtId="0" fontId="15" fillId="0" borderId="1" xfId="0" applyFont="1" applyBorder="1" applyAlignment="1">
      <alignment horizontal="left"/>
    </xf>
    <xf numFmtId="3" fontId="19" fillId="0" borderId="0" xfId="0" applyNumberFormat="1" applyFont="1" applyAlignment="1">
      <alignment horizontal="right"/>
    </xf>
    <xf numFmtId="0" fontId="6" fillId="0" borderId="0" xfId="1" applyFont="1" applyBorder="1"/>
    <xf numFmtId="0" fontId="5" fillId="0" borderId="0" xfId="1" applyFont="1" applyFill="1"/>
    <xf numFmtId="0" fontId="5" fillId="0" borderId="0" xfId="1" applyFont="1"/>
    <xf numFmtId="0" fontId="14" fillId="0" borderId="0" xfId="0" applyFont="1" applyAlignment="1">
      <alignment horizontal="justify"/>
    </xf>
    <xf numFmtId="3" fontId="14" fillId="0" borderId="0" xfId="0" applyNumberFormat="1" applyFont="1" applyFill="1" applyAlignment="1">
      <alignment horizontal="right"/>
    </xf>
    <xf numFmtId="0" fontId="14" fillId="0" borderId="6" xfId="0" applyFont="1" applyBorder="1" applyAlignment="1">
      <alignment horizontal="justify"/>
    </xf>
    <xf numFmtId="3" fontId="14" fillId="0" borderId="6" xfId="0" applyNumberFormat="1" applyFont="1" applyFill="1" applyBorder="1" applyAlignment="1">
      <alignment horizontal="right"/>
    </xf>
    <xf numFmtId="0" fontId="10" fillId="0" borderId="0" xfId="0" applyFont="1" applyFill="1" applyAlignment="1">
      <alignment horizontal="justify" vertical="top" wrapText="1"/>
    </xf>
    <xf numFmtId="49" fontId="10" fillId="0" borderId="0" xfId="0" applyNumberFormat="1" applyFont="1" applyAlignment="1">
      <alignment horizontal="justify" wrapText="1"/>
    </xf>
    <xf numFmtId="0" fontId="10" fillId="0" borderId="0" xfId="0" applyFont="1" applyAlignment="1">
      <alignment horizontal="justify" vertical="top" wrapText="1"/>
    </xf>
    <xf numFmtId="49" fontId="10" fillId="0" borderId="0" xfId="0" applyNumberFormat="1" applyFont="1" applyAlignment="1">
      <alignment horizontal="justify" vertical="center" wrapText="1"/>
    </xf>
    <xf numFmtId="49" fontId="10" fillId="0" borderId="0" xfId="0" applyNumberFormat="1" applyFont="1" applyFill="1" applyAlignment="1">
      <alignment horizontal="justify" wrapText="1"/>
    </xf>
    <xf numFmtId="49" fontId="10" fillId="0" borderId="0" xfId="0" applyNumberFormat="1" applyFont="1" applyAlignment="1">
      <alignment horizontal="left"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53</xdr:row>
      <xdr:rowOff>0</xdr:rowOff>
    </xdr:from>
    <xdr:to>
      <xdr:col>4</xdr:col>
      <xdr:colOff>85725</xdr:colOff>
      <xdr:row>54</xdr:row>
      <xdr:rowOff>19048</xdr:rowOff>
    </xdr:to>
    <xdr:sp macro="" textlink="">
      <xdr:nvSpPr>
        <xdr:cNvPr id="2" name="Text Box 377"/>
        <xdr:cNvSpPr txBox="1">
          <a:spLocks noChangeArrowheads="1"/>
        </xdr:cNvSpPr>
      </xdr:nvSpPr>
      <xdr:spPr bwMode="auto">
        <a:xfrm>
          <a:off x="4686300" y="1009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19048</xdr:rowOff>
    </xdr:to>
    <xdr:sp macro="" textlink="">
      <xdr:nvSpPr>
        <xdr:cNvPr id="3" name="Text Box 378"/>
        <xdr:cNvSpPr txBox="1">
          <a:spLocks noChangeArrowheads="1"/>
        </xdr:cNvSpPr>
      </xdr:nvSpPr>
      <xdr:spPr bwMode="auto">
        <a:xfrm>
          <a:off x="4686300" y="1009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19048</xdr:rowOff>
    </xdr:to>
    <xdr:sp macro="" textlink="">
      <xdr:nvSpPr>
        <xdr:cNvPr id="4" name="Text Box 379"/>
        <xdr:cNvSpPr txBox="1">
          <a:spLocks noChangeArrowheads="1"/>
        </xdr:cNvSpPr>
      </xdr:nvSpPr>
      <xdr:spPr bwMode="auto">
        <a:xfrm>
          <a:off x="4686300" y="1009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19048</xdr:rowOff>
    </xdr:to>
    <xdr:sp macro="" textlink="">
      <xdr:nvSpPr>
        <xdr:cNvPr id="5" name="Text Box 380"/>
        <xdr:cNvSpPr txBox="1">
          <a:spLocks noChangeArrowheads="1"/>
        </xdr:cNvSpPr>
      </xdr:nvSpPr>
      <xdr:spPr bwMode="auto">
        <a:xfrm>
          <a:off x="4686300" y="1009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19048</xdr:rowOff>
    </xdr:to>
    <xdr:sp macro="" textlink="">
      <xdr:nvSpPr>
        <xdr:cNvPr id="6" name="Text Box 381"/>
        <xdr:cNvSpPr txBox="1">
          <a:spLocks noChangeArrowheads="1"/>
        </xdr:cNvSpPr>
      </xdr:nvSpPr>
      <xdr:spPr bwMode="auto">
        <a:xfrm>
          <a:off x="4686300" y="1009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19048</xdr:rowOff>
    </xdr:to>
    <xdr:sp macro="" textlink="">
      <xdr:nvSpPr>
        <xdr:cNvPr id="7" name="Text Box 382"/>
        <xdr:cNvSpPr txBox="1">
          <a:spLocks noChangeArrowheads="1"/>
        </xdr:cNvSpPr>
      </xdr:nvSpPr>
      <xdr:spPr bwMode="auto">
        <a:xfrm>
          <a:off x="4686300" y="1009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19048</xdr:rowOff>
    </xdr:to>
    <xdr:sp macro="" textlink="">
      <xdr:nvSpPr>
        <xdr:cNvPr id="8" name="Text Box 383"/>
        <xdr:cNvSpPr txBox="1">
          <a:spLocks noChangeArrowheads="1"/>
        </xdr:cNvSpPr>
      </xdr:nvSpPr>
      <xdr:spPr bwMode="auto">
        <a:xfrm>
          <a:off x="4686300" y="1009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19048</xdr:rowOff>
    </xdr:to>
    <xdr:sp macro="" textlink="">
      <xdr:nvSpPr>
        <xdr:cNvPr id="9" name="Text Box 384"/>
        <xdr:cNvSpPr txBox="1">
          <a:spLocks noChangeArrowheads="1"/>
        </xdr:cNvSpPr>
      </xdr:nvSpPr>
      <xdr:spPr bwMode="auto">
        <a:xfrm>
          <a:off x="4686300" y="1009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19048</xdr:rowOff>
    </xdr:to>
    <xdr:sp macro="" textlink="">
      <xdr:nvSpPr>
        <xdr:cNvPr id="10" name="Text Box 385"/>
        <xdr:cNvSpPr txBox="1">
          <a:spLocks noChangeArrowheads="1"/>
        </xdr:cNvSpPr>
      </xdr:nvSpPr>
      <xdr:spPr bwMode="auto">
        <a:xfrm>
          <a:off x="4686300" y="1009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19048</xdr:rowOff>
    </xdr:to>
    <xdr:sp macro="" textlink="">
      <xdr:nvSpPr>
        <xdr:cNvPr id="11" name="Text Box 386"/>
        <xdr:cNvSpPr txBox="1">
          <a:spLocks noChangeArrowheads="1"/>
        </xdr:cNvSpPr>
      </xdr:nvSpPr>
      <xdr:spPr bwMode="auto">
        <a:xfrm>
          <a:off x="4686300" y="1009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19048</xdr:rowOff>
    </xdr:to>
    <xdr:sp macro="" textlink="">
      <xdr:nvSpPr>
        <xdr:cNvPr id="12" name="Text Box 387"/>
        <xdr:cNvSpPr txBox="1">
          <a:spLocks noChangeArrowheads="1"/>
        </xdr:cNvSpPr>
      </xdr:nvSpPr>
      <xdr:spPr bwMode="auto">
        <a:xfrm>
          <a:off x="4686300" y="1009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19048</xdr:rowOff>
    </xdr:to>
    <xdr:sp macro="" textlink="">
      <xdr:nvSpPr>
        <xdr:cNvPr id="13" name="Text Box 388"/>
        <xdr:cNvSpPr txBox="1">
          <a:spLocks noChangeArrowheads="1"/>
        </xdr:cNvSpPr>
      </xdr:nvSpPr>
      <xdr:spPr bwMode="auto">
        <a:xfrm>
          <a:off x="4686300" y="1009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19052</xdr:rowOff>
    </xdr:to>
    <xdr:sp macro="" textlink="">
      <xdr:nvSpPr>
        <xdr:cNvPr id="14" name="Text Box 389"/>
        <xdr:cNvSpPr txBox="1">
          <a:spLocks noChangeArrowheads="1"/>
        </xdr:cNvSpPr>
      </xdr:nvSpPr>
      <xdr:spPr bwMode="auto">
        <a:xfrm>
          <a:off x="4686300" y="10287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19052</xdr:rowOff>
    </xdr:to>
    <xdr:sp macro="" textlink="">
      <xdr:nvSpPr>
        <xdr:cNvPr id="15" name="Text Box 390"/>
        <xdr:cNvSpPr txBox="1">
          <a:spLocks noChangeArrowheads="1"/>
        </xdr:cNvSpPr>
      </xdr:nvSpPr>
      <xdr:spPr bwMode="auto">
        <a:xfrm>
          <a:off x="4686300" y="10287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19052</xdr:rowOff>
    </xdr:to>
    <xdr:sp macro="" textlink="">
      <xdr:nvSpPr>
        <xdr:cNvPr id="16" name="Text Box 391"/>
        <xdr:cNvSpPr txBox="1">
          <a:spLocks noChangeArrowheads="1"/>
        </xdr:cNvSpPr>
      </xdr:nvSpPr>
      <xdr:spPr bwMode="auto">
        <a:xfrm>
          <a:off x="4686300" y="10287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19052</xdr:rowOff>
    </xdr:to>
    <xdr:sp macro="" textlink="">
      <xdr:nvSpPr>
        <xdr:cNvPr id="17" name="Text Box 392"/>
        <xdr:cNvSpPr txBox="1">
          <a:spLocks noChangeArrowheads="1"/>
        </xdr:cNvSpPr>
      </xdr:nvSpPr>
      <xdr:spPr bwMode="auto">
        <a:xfrm>
          <a:off x="4686300" y="10287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19052</xdr:rowOff>
    </xdr:to>
    <xdr:sp macro="" textlink="">
      <xdr:nvSpPr>
        <xdr:cNvPr id="18" name="Text Box 393"/>
        <xdr:cNvSpPr txBox="1">
          <a:spLocks noChangeArrowheads="1"/>
        </xdr:cNvSpPr>
      </xdr:nvSpPr>
      <xdr:spPr bwMode="auto">
        <a:xfrm>
          <a:off x="4686300" y="10287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19052</xdr:rowOff>
    </xdr:to>
    <xdr:sp macro="" textlink="">
      <xdr:nvSpPr>
        <xdr:cNvPr id="19" name="Text Box 394"/>
        <xdr:cNvSpPr txBox="1">
          <a:spLocks noChangeArrowheads="1"/>
        </xdr:cNvSpPr>
      </xdr:nvSpPr>
      <xdr:spPr bwMode="auto">
        <a:xfrm>
          <a:off x="4686300" y="10287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19052</xdr:rowOff>
    </xdr:to>
    <xdr:sp macro="" textlink="">
      <xdr:nvSpPr>
        <xdr:cNvPr id="20" name="Text Box 395"/>
        <xdr:cNvSpPr txBox="1">
          <a:spLocks noChangeArrowheads="1"/>
        </xdr:cNvSpPr>
      </xdr:nvSpPr>
      <xdr:spPr bwMode="auto">
        <a:xfrm>
          <a:off x="4686300" y="10287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19052</xdr:rowOff>
    </xdr:to>
    <xdr:sp macro="" textlink="">
      <xdr:nvSpPr>
        <xdr:cNvPr id="21" name="Text Box 396"/>
        <xdr:cNvSpPr txBox="1">
          <a:spLocks noChangeArrowheads="1"/>
        </xdr:cNvSpPr>
      </xdr:nvSpPr>
      <xdr:spPr bwMode="auto">
        <a:xfrm>
          <a:off x="4686300" y="10287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19052</xdr:rowOff>
    </xdr:to>
    <xdr:sp macro="" textlink="">
      <xdr:nvSpPr>
        <xdr:cNvPr id="22" name="Text Box 397"/>
        <xdr:cNvSpPr txBox="1">
          <a:spLocks noChangeArrowheads="1"/>
        </xdr:cNvSpPr>
      </xdr:nvSpPr>
      <xdr:spPr bwMode="auto">
        <a:xfrm>
          <a:off x="4686300" y="10287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19052</xdr:rowOff>
    </xdr:to>
    <xdr:sp macro="" textlink="">
      <xdr:nvSpPr>
        <xdr:cNvPr id="23" name="Text Box 398"/>
        <xdr:cNvSpPr txBox="1">
          <a:spLocks noChangeArrowheads="1"/>
        </xdr:cNvSpPr>
      </xdr:nvSpPr>
      <xdr:spPr bwMode="auto">
        <a:xfrm>
          <a:off x="4686300" y="10287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80</xdr:row>
      <xdr:rowOff>0</xdr:rowOff>
    </xdr:from>
    <xdr:ext cx="85725" cy="205409"/>
    <xdr:sp macro="" textlink="">
      <xdr:nvSpPr>
        <xdr:cNvPr id="24" name="Text Box 11029"/>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5" name="Text Box 11030"/>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6" name="Text Box 11031"/>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7" name="Text Box 11032"/>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8" name="Text Box 11033"/>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29" name="Text Box 11034"/>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0" name="Text Box 11035"/>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1" name="Text Box 11036"/>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2" name="Text Box 11037"/>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3" name="Text Box 11038"/>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4" name="Text Box 11039"/>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5" name="Text Box 11040"/>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106</xdr:row>
      <xdr:rowOff>0</xdr:rowOff>
    </xdr:from>
    <xdr:to>
      <xdr:col>4</xdr:col>
      <xdr:colOff>85725</xdr:colOff>
      <xdr:row>107</xdr:row>
      <xdr:rowOff>19050</xdr:rowOff>
    </xdr:to>
    <xdr:sp macro="" textlink="">
      <xdr:nvSpPr>
        <xdr:cNvPr id="36" name="Text Box 25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7" name="Text Box 25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8" name="Text Box 25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9" name="Text Box 25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0" name="Text Box 25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1" name="Text Box 25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2" name="Text Box 25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3" name="Text Box 25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4" name="Text Box 25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5" name="Text Box 25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6" name="Text Box 25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7" name="Text Box 25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8" name="Text Box 25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9" name="Text Box 25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0" name="Text Box 26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1" name="Text Box 26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2" name="Text Box 26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3" name="Text Box 26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4" name="Text Box 26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5" name="Text Box 26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6" name="Text Box 26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7" name="Text Box 26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8" name="Text Box 26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9" name="Text Box 26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0" name="Text Box 26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1" name="Text Box 26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2" name="Text Box 26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3" name="Text Box 26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4" name="Text Box 26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5" name="Text Box 26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6" name="Text Box 26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7" name="Text Box 26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8" name="Text Box 26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9" name="Text Box 26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0" name="Text Box 26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1" name="Text Box 26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2" name="Text Box 26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3" name="Text Box 26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4" name="Text Box 26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5" name="Text Box 26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6" name="Text Box 26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7" name="Text Box 26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8" name="Text Box 26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9" name="Text Box 26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0" name="Text Box 26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1" name="Text Box 26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2" name="Text Box 26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3" name="Text Box 26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4" name="Text Box 26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5" name="Text Box 26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6" name="Text Box 26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7" name="Text Box 26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8" name="Text Box 26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9" name="Text Box 26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0" name="Text Box 26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1" name="Text Box 26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2" name="Text Box 26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3" name="Text Box 26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4" name="Text Box 26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5" name="Text Box 26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6" name="Text Box 26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7" name="Text Box 26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8" name="Text Box 26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9" name="Text Box 26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0" name="Text Box 26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1" name="Text Box 26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2" name="Text Box 26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3" name="Text Box 26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4" name="Text Box 26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5" name="Text Box 26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6" name="Text Box 26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7" name="Text Box 26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8" name="Text Box 27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9" name="Text Box 27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0" name="Text Box 27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1" name="Text Box 27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2" name="Text Box 27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3" name="Text Box 27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4" name="Text Box 27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5" name="Text Box 27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6" name="Text Box 27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7" name="Text Box 27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8" name="Text Box 27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9" name="Text Box 27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0" name="Text Box 27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1" name="Text Box 27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2" name="Text Box 27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3" name="Text Box 27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4" name="Text Box 27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5" name="Text Box 27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6" name="Text Box 27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7" name="Text Box 27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8" name="Text Box 27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9" name="Text Box 27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0" name="Text Box 27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1" name="Text Box 27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2" name="Text Box 27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3" name="Text Box 27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4" name="Text Box 27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5" name="Text Box 27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6" name="Text Box 27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7" name="Text Box 27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8" name="Text Box 27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9" name="Text Box 27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0" name="Text Box 27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1" name="Text Box 27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2" name="Text Box 27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3" name="Text Box 27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4" name="Text Box 27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5" name="Text Box 27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6" name="Text Box 27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7" name="Text Box 27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8" name="Text Box 27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9" name="Text Box 27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0" name="Text Box 27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1" name="Text Box 27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2" name="Text Box 27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3" name="Text Box 27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4" name="Text Box 27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5" name="Text Box 27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6" name="Text Box 27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7" name="Text Box 27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8" name="Text Box 27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9" name="Text Box 27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0" name="Text Box 27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1" name="Text Box 27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2" name="Text Box 27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3" name="Text Box 27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4" name="Text Box 27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5" name="Text Box 27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6" name="Text Box 27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7" name="Text Box 27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8" name="Text Box 27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9" name="Text Box 27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0" name="Text Box 27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1" name="Text Box 27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2" name="Text Box 27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3" name="Text Box 27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4" name="Text Box 27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5" name="Text Box 27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6" name="Text Box 27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7" name="Text Box 27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8" name="Text Box 27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9" name="Text Box 27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0" name="Text Box 27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1" name="Text Box 27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2" name="Text Box 27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3" name="Text Box 27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4" name="Text Box 27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5" name="Text Box 27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6" name="Text Box 27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7" name="Text Box 27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8" name="Text Box 27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9" name="Text Box 27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0" name="Text Box 27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1" name="Text Box 27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2" name="Text Box 27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3" name="Text Box 27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4" name="Text Box 27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5" name="Text Box 27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6" name="Text Box 27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7" name="Text Box 27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8" name="Text Box 27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9" name="Text Box 27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0" name="Text Box 27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1" name="Text Box 27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2" name="Text Box 27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3" name="Text Box 27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4" name="Text Box 27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5" name="Text Box 27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6" name="Text Box 27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7" name="Text Box 27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8" name="Text Box 28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9" name="Text Box 28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0" name="Text Box 28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1" name="Text Box 28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2" name="Text Box 28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3" name="Text Box 28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4" name="Text Box 28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5" name="Text Box 28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6" name="Text Box 28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7" name="Text Box 28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8" name="Text Box 28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9" name="Text Box 28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0" name="Text Box 28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1" name="Text Box 28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2" name="Text Box 28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3" name="Text Box 28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4" name="Text Box 28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5" name="Text Box 28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6" name="Text Box 28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7" name="Text Box 28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8" name="Text Box 28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9" name="Text Box 28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0" name="Text Box 28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1" name="Text Box 28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2" name="Text Box 28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3" name="Text Box 28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4" name="Text Box 28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5" name="Text Box 28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6" name="Text Box 28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7" name="Text Box 28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8" name="Text Box 28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9" name="Text Box 28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0" name="Text Box 28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1" name="Text Box 28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2" name="Text Box 28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3" name="Text Box 28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4" name="Text Box 28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5" name="Text Box 28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6" name="Text Box 28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7" name="Text Box 28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8" name="Text Box 28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9" name="Text Box 28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0" name="Text Box 28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1" name="Text Box 28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2" name="Text Box 28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3" name="Text Box 28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4" name="Text Box 28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5" name="Text Box 28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6" name="Text Box 28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7" name="Text Box 28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8" name="Text Box 28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9" name="Text Box 28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0" name="Text Box 28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1" name="Text Box 28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2" name="Text Box 28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3" name="Text Box 28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4" name="Text Box 28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5" name="Text Box 28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6" name="Text Box 28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7" name="Text Box 28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8" name="Text Box 28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9" name="Text Box 28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0" name="Text Box 28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1" name="Text Box 28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2" name="Text Box 28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3" name="Text Box 28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4" name="Text Box 28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5" name="Text Box 28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6" name="Text Box 28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7" name="Text Box 28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8" name="Text Box 28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9" name="Text Box 28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0" name="Text Box 28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1" name="Text Box 28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2" name="Text Box 28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3" name="Text Box 28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4" name="Text Box 28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5" name="Text Box 28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6" name="Text Box 28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7" name="Text Box 28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8" name="Text Box 28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9" name="Text Box 28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90" name="Text Box 28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91" name="Text Box 28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92" name="Text Box 28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93" name="Text Box 28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94" name="Text Box 28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95" name="Text Box 28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96" name="Text Box 28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97" name="Text Box 28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98" name="Text Box 28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99" name="Text Box 28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00" name="Text Box 28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01" name="Text Box 28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02" name="Text Box 28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03" name="Text Box 28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04" name="Text Box 28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05" name="Text Box 28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06" name="Text Box 28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07" name="Text Box 28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08" name="Text Box 29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09" name="Text Box 29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10" name="Text Box 29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11" name="Text Box 29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12" name="Text Box 29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13" name="Text Box 29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14" name="Text Box 29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15" name="Text Box 29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16" name="Text Box 29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17" name="Text Box 29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18" name="Text Box 29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19" name="Text Box 29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20" name="Text Box 29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21" name="Text Box 29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22" name="Text Box 29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23" name="Text Box 29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24" name="Text Box 29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25" name="Text Box 29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26" name="Text Box 29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27" name="Text Box 29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28" name="Text Box 29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29" name="Text Box 29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30" name="Text Box 29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31" name="Text Box 29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32" name="Text Box 29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33" name="Text Box 29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34" name="Text Box 29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35" name="Text Box 29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36" name="Text Box 29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37" name="Text Box 29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38" name="Text Box 29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39" name="Text Box 29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40" name="Text Box 29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41" name="Text Box 29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42" name="Text Box 29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43" name="Text Box 29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44" name="Text Box 29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45" name="Text Box 29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46" name="Text Box 29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47" name="Text Box 29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48" name="Text Box 29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49" name="Text Box 29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50" name="Text Box 29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51" name="Text Box 29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52" name="Text Box 29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53" name="Text Box 29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54" name="Text Box 29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55" name="Text Box 29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56" name="Text Box 29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57" name="Text Box 29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58" name="Text Box 29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59" name="Text Box 29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60" name="Text Box 29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61" name="Text Box 29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62" name="Text Box 29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63" name="Text Box 29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64" name="Text Box 29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65" name="Text Box 29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66" name="Text Box 29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67" name="Text Box 29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68" name="Text Box 29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69" name="Text Box 29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70" name="Text Box 29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71" name="Text Box 29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72" name="Text Box 29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73" name="Text Box 29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74" name="Text Box 29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75" name="Text Box 29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76" name="Text Box 29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77" name="Text Box 29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78" name="Text Box 29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79" name="Text Box 29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80" name="Text Box 29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81" name="Text Box 29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82" name="Text Box 29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83" name="Text Box 29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84" name="Text Box 29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85" name="Text Box 29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86" name="Text Box 29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87" name="Text Box 29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88" name="Text Box 29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89" name="Text Box 29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90" name="Text Box 29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91" name="Text Box 29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92" name="Text Box 29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93" name="Text Box 29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94" name="Text Box 29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95" name="Text Box 29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96" name="Text Box 29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97" name="Text Box 29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98" name="Text Box 29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399" name="Text Box 29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00" name="Text Box 29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01" name="Text Box 29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02" name="Text Box 29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03" name="Text Box 29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04" name="Text Box 29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05" name="Text Box 29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06" name="Text Box 29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07" name="Text Box 29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08" name="Text Box 30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09" name="Text Box 30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10" name="Text Box 30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11" name="Text Box 30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12" name="Text Box 30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13" name="Text Box 30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14" name="Text Box 30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15" name="Text Box 30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16" name="Text Box 30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17" name="Text Box 30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18" name="Text Box 30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19" name="Text Box 30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20" name="Text Box 30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21" name="Text Box 30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22" name="Text Box 30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23" name="Text Box 30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24" name="Text Box 30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25" name="Text Box 30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26" name="Text Box 30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27" name="Text Box 30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28" name="Text Box 30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29" name="Text Box 30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30" name="Text Box 30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31" name="Text Box 30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32" name="Text Box 30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33" name="Text Box 30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34" name="Text Box 30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35" name="Text Box 30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36" name="Text Box 30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37" name="Text Box 30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38" name="Text Box 30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39" name="Text Box 30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40" name="Text Box 30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41" name="Text Box 30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42" name="Text Box 30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43" name="Text Box 30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44" name="Text Box 30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45" name="Text Box 30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46" name="Text Box 30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47" name="Text Box 30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48" name="Text Box 30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49" name="Text Box 30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50" name="Text Box 30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51" name="Text Box 30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52" name="Text Box 30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53" name="Text Box 30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54" name="Text Box 30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55" name="Text Box 30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56" name="Text Box 30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57" name="Text Box 30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58" name="Text Box 30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59" name="Text Box 30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60" name="Text Box 30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61" name="Text Box 30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62" name="Text Box 30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63" name="Text Box 30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64" name="Text Box 30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65" name="Text Box 30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66" name="Text Box 30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67" name="Text Box 30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68" name="Text Box 30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69" name="Text Box 30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70" name="Text Box 30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71" name="Text Box 30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72" name="Text Box 30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73" name="Text Box 30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74" name="Text Box 30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75" name="Text Box 30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76" name="Text Box 30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77" name="Text Box 30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78" name="Text Box 30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79" name="Text Box 30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80" name="Text Box 30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81" name="Text Box 30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82" name="Text Box 30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83" name="Text Box 30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84" name="Text Box 30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85" name="Text Box 30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86" name="Text Box 30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87" name="Text Box 30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88" name="Text Box 30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89" name="Text Box 30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90" name="Text Box 30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91" name="Text Box 30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92" name="Text Box 30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93" name="Text Box 30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94" name="Text Box 30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95" name="Text Box 30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96" name="Text Box 30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97" name="Text Box 30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98" name="Text Box 30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499" name="Text Box 30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00" name="Text Box 30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01" name="Text Box 30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02" name="Text Box 30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03" name="Text Box 30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04" name="Text Box 30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05" name="Text Box 30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06" name="Text Box 30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07" name="Text Box 30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08" name="Text Box 31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09" name="Text Box 31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10" name="Text Box 31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11" name="Text Box 31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12" name="Text Box 31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13" name="Text Box 31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14" name="Text Box 31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15" name="Text Box 31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16" name="Text Box 31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17" name="Text Box 31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18" name="Text Box 31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19" name="Text Box 31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20" name="Text Box 31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21" name="Text Box 31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22" name="Text Box 31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23" name="Text Box 31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24" name="Text Box 31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25" name="Text Box 31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26" name="Text Box 31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27" name="Text Box 31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28" name="Text Box 31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29" name="Text Box 31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30" name="Text Box 31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31" name="Text Box 31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32" name="Text Box 31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33" name="Text Box 31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34" name="Text Box 31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35" name="Text Box 31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36" name="Text Box 31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37" name="Text Box 31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38" name="Text Box 31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39" name="Text Box 31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40" name="Text Box 31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41" name="Text Box 31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42" name="Text Box 31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43" name="Text Box 31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44" name="Text Box 31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45" name="Text Box 31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46" name="Text Box 31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47" name="Text Box 31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48" name="Text Box 31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49" name="Text Box 31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50" name="Text Box 31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51" name="Text Box 31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52" name="Text Box 31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53" name="Text Box 31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54" name="Text Box 31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55" name="Text Box 31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56" name="Text Box 31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57" name="Text Box 31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58" name="Text Box 31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59" name="Text Box 31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60" name="Text Box 31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61" name="Text Box 31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62" name="Text Box 31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63" name="Text Box 31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64" name="Text Box 31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65" name="Text Box 31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66" name="Text Box 31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67" name="Text Box 31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68" name="Text Box 31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69" name="Text Box 31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70" name="Text Box 31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71" name="Text Box 31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72" name="Text Box 31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73" name="Text Box 31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74" name="Text Box 31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75" name="Text Box 31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76" name="Text Box 31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77" name="Text Box 31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78" name="Text Box 31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79" name="Text Box 31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80" name="Text Box 31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81" name="Text Box 31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82" name="Text Box 31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83" name="Text Box 31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84" name="Text Box 31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85" name="Text Box 31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86" name="Text Box 31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87" name="Text Box 31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88" name="Text Box 31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89" name="Text Box 31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90" name="Text Box 31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91" name="Text Box 31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92" name="Text Box 31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93" name="Text Box 31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94" name="Text Box 31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95" name="Text Box 31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96" name="Text Box 31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97" name="Text Box 31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98" name="Text Box 31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599" name="Text Box 31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00" name="Text Box 31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01" name="Text Box 31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02" name="Text Box 31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03" name="Text Box 31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04" name="Text Box 31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05" name="Text Box 31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06" name="Text Box 31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07" name="Text Box 31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08" name="Text Box 32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09" name="Text Box 32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10" name="Text Box 32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11" name="Text Box 32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12" name="Text Box 32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13" name="Text Box 32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14" name="Text Box 32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15" name="Text Box 32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16" name="Text Box 32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17" name="Text Box 32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18" name="Text Box 32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19" name="Text Box 32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20" name="Text Box 32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21" name="Text Box 32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22" name="Text Box 32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23" name="Text Box 32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24" name="Text Box 32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25" name="Text Box 32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26" name="Text Box 32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27" name="Text Box 32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28" name="Text Box 32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29" name="Text Box 32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30" name="Text Box 32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31" name="Text Box 32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32" name="Text Box 32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33" name="Text Box 32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34" name="Text Box 32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35" name="Text Box 32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36" name="Text Box 32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37" name="Text Box 32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38" name="Text Box 32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39" name="Text Box 32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40" name="Text Box 32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41" name="Text Box 32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42" name="Text Box 32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43" name="Text Box 32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44" name="Text Box 32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45" name="Text Box 32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46" name="Text Box 32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47" name="Text Box 32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48" name="Text Box 32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49" name="Text Box 32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50" name="Text Box 32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51" name="Text Box 32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52" name="Text Box 32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53" name="Text Box 32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54" name="Text Box 32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55" name="Text Box 32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56" name="Text Box 32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57" name="Text Box 32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58" name="Text Box 32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59" name="Text Box 32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60" name="Text Box 32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61" name="Text Box 32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62" name="Text Box 32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63" name="Text Box 32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64" name="Text Box 32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65" name="Text Box 32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66" name="Text Box 32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67" name="Text Box 32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68" name="Text Box 32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69" name="Text Box 32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70" name="Text Box 32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71" name="Text Box 32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72" name="Text Box 32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73" name="Text Box 32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74" name="Text Box 32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75" name="Text Box 32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76" name="Text Box 32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77" name="Text Box 32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78" name="Text Box 32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79" name="Text Box 32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80" name="Text Box 32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81" name="Text Box 32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82" name="Text Box 32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83" name="Text Box 32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84" name="Text Box 32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85" name="Text Box 32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86" name="Text Box 32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87" name="Text Box 32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88" name="Text Box 32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89" name="Text Box 32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90" name="Text Box 32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91" name="Text Box 32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92" name="Text Box 32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93" name="Text Box 32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94" name="Text Box 32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95" name="Text Box 32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96" name="Text Box 32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97" name="Text Box 32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98" name="Text Box 32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699" name="Text Box 32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00" name="Text Box 32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01" name="Text Box 32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02" name="Text Box 32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03" name="Text Box 32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04" name="Text Box 32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05" name="Text Box 32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06" name="Text Box 32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07" name="Text Box 32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08" name="Text Box 33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09" name="Text Box 33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10" name="Text Box 33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11" name="Text Box 33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12" name="Text Box 33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13" name="Text Box 33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14" name="Text Box 33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15" name="Text Box 33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16" name="Text Box 33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17" name="Text Box 33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18" name="Text Box 33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19" name="Text Box 33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20" name="Text Box 33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21" name="Text Box 33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22" name="Text Box 33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23" name="Text Box 33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24" name="Text Box 33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25" name="Text Box 33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26" name="Text Box 33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27" name="Text Box 33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28" name="Text Box 33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29" name="Text Box 33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30" name="Text Box 33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31" name="Text Box 33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32" name="Text Box 33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33" name="Text Box 33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34" name="Text Box 33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35" name="Text Box 33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36" name="Text Box 33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37" name="Text Box 33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38" name="Text Box 33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39" name="Text Box 33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40" name="Text Box 33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41" name="Text Box 33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42" name="Text Box 33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43" name="Text Box 33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44" name="Text Box 33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45" name="Text Box 33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46" name="Text Box 33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47" name="Text Box 33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48" name="Text Box 33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49" name="Text Box 33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50" name="Text Box 33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51" name="Text Box 33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52" name="Text Box 33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53" name="Text Box 33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54" name="Text Box 33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55" name="Text Box 33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56" name="Text Box 33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57" name="Text Box 33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58" name="Text Box 33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59" name="Text Box 33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60" name="Text Box 33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61" name="Text Box 33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62" name="Text Box 33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63" name="Text Box 33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64" name="Text Box 33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65" name="Text Box 33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66" name="Text Box 33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67" name="Text Box 33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68" name="Text Box 33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69" name="Text Box 33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70" name="Text Box 33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71" name="Text Box 33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72" name="Text Box 33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73" name="Text Box 33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74" name="Text Box 33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75" name="Text Box 33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76" name="Text Box 33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77" name="Text Box 33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78" name="Text Box 33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79" name="Text Box 33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80" name="Text Box 33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81" name="Text Box 33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82" name="Text Box 33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83" name="Text Box 33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84" name="Text Box 33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85" name="Text Box 33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86" name="Text Box 33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87" name="Text Box 33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88" name="Text Box 33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89" name="Text Box 33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90" name="Text Box 33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91" name="Text Box 33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92" name="Text Box 33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93" name="Text Box 33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94" name="Text Box 33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95" name="Text Box 33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96" name="Text Box 33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97" name="Text Box 33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98" name="Text Box 33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799" name="Text Box 33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00" name="Text Box 33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01" name="Text Box 33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02" name="Text Box 33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03" name="Text Box 33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04" name="Text Box 33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05" name="Text Box 33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06" name="Text Box 33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07" name="Text Box 33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08" name="Text Box 34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09" name="Text Box 34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10" name="Text Box 34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11" name="Text Box 34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12" name="Text Box 34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13" name="Text Box 34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14" name="Text Box 34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15" name="Text Box 34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16" name="Text Box 34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17" name="Text Box 34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18" name="Text Box 34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19" name="Text Box 34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20" name="Text Box 34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21" name="Text Box 34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22" name="Text Box 34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23" name="Text Box 34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24" name="Text Box 34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25" name="Text Box 34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26" name="Text Box 34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27" name="Text Box 34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28" name="Text Box 34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29" name="Text Box 34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30" name="Text Box 34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31" name="Text Box 34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32" name="Text Box 34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33" name="Text Box 34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34" name="Text Box 34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35" name="Text Box 34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36" name="Text Box 34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37" name="Text Box 34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38" name="Text Box 34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39" name="Text Box 34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40" name="Text Box 34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41" name="Text Box 34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42" name="Text Box 34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43" name="Text Box 34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44" name="Text Box 34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45" name="Text Box 34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46" name="Text Box 34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47" name="Text Box 34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48" name="Text Box 34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49" name="Text Box 34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50" name="Text Box 34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51" name="Text Box 34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52" name="Text Box 34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53" name="Text Box 34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54" name="Text Box 34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55" name="Text Box 34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56" name="Text Box 34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57" name="Text Box 34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58" name="Text Box 34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59" name="Text Box 34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60" name="Text Box 34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61" name="Text Box 34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62" name="Text Box 34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63" name="Text Box 34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64" name="Text Box 34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65" name="Text Box 34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66" name="Text Box 34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67" name="Text Box 34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68" name="Text Box 34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69" name="Text Box 34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70" name="Text Box 34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71" name="Text Box 34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72" name="Text Box 34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73" name="Text Box 34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74" name="Text Box 34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75" name="Text Box 34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76" name="Text Box 34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77" name="Text Box 34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78" name="Text Box 34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79" name="Text Box 34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80" name="Text Box 34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81" name="Text Box 34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82" name="Text Box 34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83" name="Text Box 34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84" name="Text Box 34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85" name="Text Box 34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86" name="Text Box 34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87" name="Text Box 34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88" name="Text Box 34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89" name="Text Box 34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90" name="Text Box 34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91" name="Text Box 34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92" name="Text Box 34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93" name="Text Box 34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94" name="Text Box 34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95" name="Text Box 34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96" name="Text Box 34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97" name="Text Box 34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98" name="Text Box 34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899" name="Text Box 34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00" name="Text Box 34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01" name="Text Box 34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02" name="Text Box 34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03" name="Text Box 34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04" name="Text Box 34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05" name="Text Box 34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06" name="Text Box 34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07" name="Text Box 34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08" name="Text Box 35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09" name="Text Box 35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10" name="Text Box 35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11" name="Text Box 35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12" name="Text Box 35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13" name="Text Box 35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14" name="Text Box 35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15" name="Text Box 35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16" name="Text Box 35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17" name="Text Box 35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18" name="Text Box 35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19" name="Text Box 35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20" name="Text Box 35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21" name="Text Box 35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22" name="Text Box 35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23" name="Text Box 35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24" name="Text Box 35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25" name="Text Box 35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26" name="Text Box 35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27" name="Text Box 35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28" name="Text Box 35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29" name="Text Box 35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30" name="Text Box 35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31" name="Text Box 35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32" name="Text Box 35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33" name="Text Box 35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34" name="Text Box 35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35" name="Text Box 35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36" name="Text Box 35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37" name="Text Box 35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38" name="Text Box 35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39" name="Text Box 35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40" name="Text Box 35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41" name="Text Box 35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42" name="Text Box 35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43" name="Text Box 35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44" name="Text Box 35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45" name="Text Box 35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46" name="Text Box 35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47" name="Text Box 35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48" name="Text Box 35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49" name="Text Box 35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50" name="Text Box 35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51" name="Text Box 35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52" name="Text Box 35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53" name="Text Box 35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54" name="Text Box 35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55" name="Text Box 35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56" name="Text Box 35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57" name="Text Box 35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58" name="Text Box 35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59" name="Text Box 35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60" name="Text Box 35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61" name="Text Box 35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62" name="Text Box 35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63" name="Text Box 35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64" name="Text Box 35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65" name="Text Box 35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66" name="Text Box 35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67" name="Text Box 35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68" name="Text Box 35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69" name="Text Box 35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70" name="Text Box 35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71" name="Text Box 35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72" name="Text Box 35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73" name="Text Box 35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74" name="Text Box 35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75" name="Text Box 35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76" name="Text Box 35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77" name="Text Box 35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78" name="Text Box 35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79" name="Text Box 35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80" name="Text Box 35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81" name="Text Box 35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82" name="Text Box 35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83" name="Text Box 35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84" name="Text Box 35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85" name="Text Box 35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86" name="Text Box 35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87" name="Text Box 35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88" name="Text Box 35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89" name="Text Box 35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90" name="Text Box 35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91" name="Text Box 35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92" name="Text Box 35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93" name="Text Box 35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94" name="Text Box 35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95" name="Text Box 35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96" name="Text Box 35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97" name="Text Box 35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98" name="Text Box 35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999" name="Text Box 35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00" name="Text Box 35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01" name="Text Box 35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02" name="Text Box 35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03" name="Text Box 35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04" name="Text Box 35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05" name="Text Box 35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06" name="Text Box 35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07" name="Text Box 35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08" name="Text Box 36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09" name="Text Box 36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10" name="Text Box 36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11" name="Text Box 36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12" name="Text Box 36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13" name="Text Box 36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14" name="Text Box 36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15" name="Text Box 36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16" name="Text Box 36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17" name="Text Box 36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18" name="Text Box 36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19" name="Text Box 36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20" name="Text Box 36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21" name="Text Box 36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22" name="Text Box 36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23" name="Text Box 36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24" name="Text Box 36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25" name="Text Box 36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26" name="Text Box 36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27" name="Text Box 36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28" name="Text Box 36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29" name="Text Box 36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30" name="Text Box 36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31" name="Text Box 36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32" name="Text Box 36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33" name="Text Box 36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34" name="Text Box 36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35" name="Text Box 36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36" name="Text Box 36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37" name="Text Box 36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38" name="Text Box 36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39" name="Text Box 36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40" name="Text Box 36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41" name="Text Box 36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42" name="Text Box 36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43" name="Text Box 36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44" name="Text Box 36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45" name="Text Box 36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46" name="Text Box 36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47" name="Text Box 36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48" name="Text Box 36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49" name="Text Box 36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50" name="Text Box 36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51" name="Text Box 36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52" name="Text Box 36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53" name="Text Box 36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54" name="Text Box 36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55" name="Text Box 36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56" name="Text Box 36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57" name="Text Box 36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58" name="Text Box 36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59" name="Text Box 36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60" name="Text Box 36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61" name="Text Box 36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62" name="Text Box 36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63" name="Text Box 36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64" name="Text Box 36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65" name="Text Box 36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66" name="Text Box 36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67" name="Text Box 36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68" name="Text Box 36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69" name="Text Box 36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70" name="Text Box 36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71" name="Text Box 36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72" name="Text Box 36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73" name="Text Box 36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74" name="Text Box 36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75" name="Text Box 36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76" name="Text Box 36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77" name="Text Box 36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78" name="Text Box 36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79" name="Text Box 36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80" name="Text Box 36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81" name="Text Box 36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82" name="Text Box 36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83" name="Text Box 36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84" name="Text Box 36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85" name="Text Box 36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86" name="Text Box 36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87" name="Text Box 36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88" name="Text Box 36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89" name="Text Box 36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90" name="Text Box 36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91" name="Text Box 36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92" name="Text Box 36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93" name="Text Box 36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94" name="Text Box 36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95" name="Text Box 36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96" name="Text Box 36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97" name="Text Box 36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98" name="Text Box 36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099" name="Text Box 36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00" name="Text Box 36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01" name="Text Box 36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02" name="Text Box 36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03" name="Text Box 36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04" name="Text Box 36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05" name="Text Box 36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06" name="Text Box 36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07" name="Text Box 36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08" name="Text Box 37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09" name="Text Box 37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10" name="Text Box 37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11" name="Text Box 37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12" name="Text Box 37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13" name="Text Box 37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14" name="Text Box 37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15" name="Text Box 37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16" name="Text Box 37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17" name="Text Box 37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18" name="Text Box 37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19" name="Text Box 37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20" name="Text Box 37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21" name="Text Box 37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22" name="Text Box 37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23" name="Text Box 37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24" name="Text Box 37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25" name="Text Box 37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26" name="Text Box 37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27" name="Text Box 37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28" name="Text Box 37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29" name="Text Box 37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30" name="Text Box 37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31" name="Text Box 37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32" name="Text Box 37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33" name="Text Box 37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34" name="Text Box 37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35" name="Text Box 37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36" name="Text Box 37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37" name="Text Box 37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38" name="Text Box 37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39" name="Text Box 37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40" name="Text Box 37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41" name="Text Box 37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42" name="Text Box 37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43" name="Text Box 37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44" name="Text Box 37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45" name="Text Box 37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46" name="Text Box 37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47" name="Text Box 37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48" name="Text Box 37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49" name="Text Box 37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50" name="Text Box 37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51" name="Text Box 37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52" name="Text Box 37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53" name="Text Box 37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54" name="Text Box 37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55" name="Text Box 37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56" name="Text Box 37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57" name="Text Box 37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58" name="Text Box 37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59" name="Text Box 37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60" name="Text Box 37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61" name="Text Box 37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62" name="Text Box 37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63" name="Text Box 37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64" name="Text Box 37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65" name="Text Box 37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66" name="Text Box 37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67" name="Text Box 37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68" name="Text Box 37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69" name="Text Box 37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70" name="Text Box 37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71" name="Text Box 37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72" name="Text Box 37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73" name="Text Box 37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74" name="Text Box 37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75" name="Text Box 37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76" name="Text Box 37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77" name="Text Box 37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78" name="Text Box 37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79" name="Text Box 37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80" name="Text Box 37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81" name="Text Box 37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82" name="Text Box 37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83" name="Text Box 37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84" name="Text Box 37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85" name="Text Box 37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86" name="Text Box 37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87" name="Text Box 37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88" name="Text Box 37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89" name="Text Box 37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90" name="Text Box 37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91" name="Text Box 37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92" name="Text Box 37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93" name="Text Box 37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94" name="Text Box 37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95" name="Text Box 37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96" name="Text Box 37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97" name="Text Box 37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98" name="Text Box 37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199" name="Text Box 37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00" name="Text Box 37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01" name="Text Box 37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02" name="Text Box 37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03" name="Text Box 37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04" name="Text Box 37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05" name="Text Box 37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06" name="Text Box 37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07" name="Text Box 37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08" name="Text Box 38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09" name="Text Box 38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10" name="Text Box 38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11" name="Text Box 38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12" name="Text Box 38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13" name="Text Box 38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14" name="Text Box 38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15" name="Text Box 38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16" name="Text Box 38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17" name="Text Box 38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18" name="Text Box 38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19" name="Text Box 38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20" name="Text Box 38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21" name="Text Box 38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22" name="Text Box 38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23" name="Text Box 38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24" name="Text Box 38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25" name="Text Box 38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26" name="Text Box 38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27" name="Text Box 38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28" name="Text Box 38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29" name="Text Box 38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30" name="Text Box 38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31" name="Text Box 38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32" name="Text Box 38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33" name="Text Box 38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34" name="Text Box 38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35" name="Text Box 38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36" name="Text Box 38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37" name="Text Box 38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38" name="Text Box 38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39" name="Text Box 38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40" name="Text Box 38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41" name="Text Box 38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42" name="Text Box 38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43" name="Text Box 38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44" name="Text Box 38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45" name="Text Box 38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46" name="Text Box 38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47" name="Text Box 38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48" name="Text Box 38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49" name="Text Box 38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50" name="Text Box 38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51" name="Text Box 38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52" name="Text Box 38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53" name="Text Box 38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54" name="Text Box 38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55" name="Text Box 38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56" name="Text Box 38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57" name="Text Box 38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58" name="Text Box 38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59" name="Text Box 38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60" name="Text Box 38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61" name="Text Box 38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62" name="Text Box 38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63" name="Text Box 38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64" name="Text Box 38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65" name="Text Box 38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66" name="Text Box 38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67" name="Text Box 38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68" name="Text Box 38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69" name="Text Box 38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70" name="Text Box 38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71" name="Text Box 38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72" name="Text Box 38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73" name="Text Box 38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74" name="Text Box 38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75" name="Text Box 38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76" name="Text Box 38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77" name="Text Box 38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78" name="Text Box 38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79" name="Text Box 38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80" name="Text Box 38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81" name="Text Box 38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82" name="Text Box 38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83" name="Text Box 38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84" name="Text Box 38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85" name="Text Box 38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86" name="Text Box 38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87" name="Text Box 38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88" name="Text Box 38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89" name="Text Box 38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90" name="Text Box 38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91" name="Text Box 38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92" name="Text Box 38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93" name="Text Box 38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94" name="Text Box 38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95" name="Text Box 38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96" name="Text Box 38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97" name="Text Box 38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98" name="Text Box 38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299" name="Text Box 38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00" name="Text Box 38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01" name="Text Box 38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02" name="Text Box 38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03" name="Text Box 38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04" name="Text Box 38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05" name="Text Box 38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06" name="Text Box 38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07" name="Text Box 38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08" name="Text Box 39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09" name="Text Box 39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10" name="Text Box 39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11" name="Text Box 39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12" name="Text Box 39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13" name="Text Box 39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14" name="Text Box 39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15" name="Text Box 39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16" name="Text Box 39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17" name="Text Box 39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18" name="Text Box 39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19" name="Text Box 39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20" name="Text Box 39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21" name="Text Box 39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22" name="Text Box 39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23" name="Text Box 39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24" name="Text Box 39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25" name="Text Box 39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26" name="Text Box 39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27" name="Text Box 39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28" name="Text Box 39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29" name="Text Box 39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30" name="Text Box 39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31" name="Text Box 39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32" name="Text Box 39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33" name="Text Box 39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34" name="Text Box 39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35" name="Text Box 39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36" name="Text Box 39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37" name="Text Box 39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38" name="Text Box 39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39" name="Text Box 39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40" name="Text Box 39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41" name="Text Box 39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42" name="Text Box 39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43" name="Text Box 39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44" name="Text Box 39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45" name="Text Box 39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46" name="Text Box 39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47" name="Text Box 39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48" name="Text Box 39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49" name="Text Box 39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50" name="Text Box 39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51" name="Text Box 39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52" name="Text Box 39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53" name="Text Box 39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54" name="Text Box 39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55" name="Text Box 39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56" name="Text Box 39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57" name="Text Box 39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58" name="Text Box 39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59" name="Text Box 39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60" name="Text Box 39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61" name="Text Box 39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62" name="Text Box 39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63" name="Text Box 39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64" name="Text Box 39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65" name="Text Box 39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66" name="Text Box 39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67" name="Text Box 39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68" name="Text Box 39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69" name="Text Box 39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70" name="Text Box 39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71" name="Text Box 39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72" name="Text Box 39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73" name="Text Box 39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74" name="Text Box 39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75" name="Text Box 39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76" name="Text Box 39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77" name="Text Box 39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78" name="Text Box 39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79" name="Text Box 39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80" name="Text Box 39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81" name="Text Box 39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82" name="Text Box 39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83" name="Text Box 39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84" name="Text Box 39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85" name="Text Box 39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86" name="Text Box 39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87" name="Text Box 39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88" name="Text Box 39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89" name="Text Box 39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90" name="Text Box 39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91" name="Text Box 39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92" name="Text Box 39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93" name="Text Box 39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94" name="Text Box 39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95" name="Text Box 39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96" name="Text Box 39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97" name="Text Box 39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98" name="Text Box 39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399" name="Text Box 39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00" name="Text Box 39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01" name="Text Box 39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02" name="Text Box 39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03" name="Text Box 39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04" name="Text Box 39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05" name="Text Box 39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06" name="Text Box 39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07" name="Text Box 39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08" name="Text Box 40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09" name="Text Box 40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10" name="Text Box 40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11" name="Text Box 40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12" name="Text Box 40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13" name="Text Box 40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14" name="Text Box 40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15" name="Text Box 40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16" name="Text Box 40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17" name="Text Box 40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18" name="Text Box 40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19" name="Text Box 40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20" name="Text Box 40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21" name="Text Box 40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22" name="Text Box 40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23" name="Text Box 40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24" name="Text Box 40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25" name="Text Box 40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26" name="Text Box 40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27" name="Text Box 40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28" name="Text Box 40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29" name="Text Box 40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30" name="Text Box 40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31" name="Text Box 40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32" name="Text Box 40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33" name="Text Box 40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34" name="Text Box 40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35" name="Text Box 40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36" name="Text Box 40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37" name="Text Box 40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38" name="Text Box 40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39" name="Text Box 40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40" name="Text Box 40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41" name="Text Box 40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42" name="Text Box 40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43" name="Text Box 40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44" name="Text Box 40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45" name="Text Box 40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46" name="Text Box 40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47" name="Text Box 40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48" name="Text Box 40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49" name="Text Box 40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50" name="Text Box 40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51" name="Text Box 40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52" name="Text Box 40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53" name="Text Box 40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54" name="Text Box 40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55" name="Text Box 40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56" name="Text Box 40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57" name="Text Box 40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58" name="Text Box 40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59" name="Text Box 40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60" name="Text Box 40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61" name="Text Box 40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62" name="Text Box 40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63" name="Text Box 40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64" name="Text Box 40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65" name="Text Box 40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66" name="Text Box 40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67" name="Text Box 40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68" name="Text Box 40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69" name="Text Box 40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70" name="Text Box 40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71" name="Text Box 40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72" name="Text Box 40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73" name="Text Box 40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74" name="Text Box 40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75" name="Text Box 40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76" name="Text Box 40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77" name="Text Box 40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78" name="Text Box 40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79" name="Text Box 40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80" name="Text Box 40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81" name="Text Box 40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82" name="Text Box 40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83" name="Text Box 40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84" name="Text Box 40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85" name="Text Box 40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86" name="Text Box 40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87" name="Text Box 40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88" name="Text Box 40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89" name="Text Box 40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90" name="Text Box 40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91" name="Text Box 40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92" name="Text Box 40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93" name="Text Box 40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94" name="Text Box 40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95" name="Text Box 40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96" name="Text Box 40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97" name="Text Box 40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98" name="Text Box 40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499" name="Text Box 40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00" name="Text Box 40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01" name="Text Box 40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02" name="Text Box 40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03" name="Text Box 40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04" name="Text Box 40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05" name="Text Box 40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06" name="Text Box 40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07" name="Text Box 40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08" name="Text Box 41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09" name="Text Box 41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10" name="Text Box 41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11" name="Text Box 41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12" name="Text Box 41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13" name="Text Box 41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14" name="Text Box 41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15" name="Text Box 41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16" name="Text Box 41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17" name="Text Box 41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18" name="Text Box 41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19" name="Text Box 41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20" name="Text Box 41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21" name="Text Box 41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22" name="Text Box 41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23" name="Text Box 41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24" name="Text Box 41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25" name="Text Box 41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26" name="Text Box 41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27" name="Text Box 41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28" name="Text Box 41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29" name="Text Box 41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30" name="Text Box 41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31" name="Text Box 41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32" name="Text Box 41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33" name="Text Box 41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34" name="Text Box 41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35" name="Text Box 41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36" name="Text Box 41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37" name="Text Box 41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38" name="Text Box 41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39" name="Text Box 41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40" name="Text Box 41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41" name="Text Box 41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42" name="Text Box 41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43" name="Text Box 41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44" name="Text Box 41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45" name="Text Box 41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46" name="Text Box 41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47" name="Text Box 41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48" name="Text Box 41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49" name="Text Box 41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50" name="Text Box 41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51" name="Text Box 41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52" name="Text Box 41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53" name="Text Box 41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54" name="Text Box 41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55" name="Text Box 41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56" name="Text Box 41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57" name="Text Box 41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58" name="Text Box 41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59" name="Text Box 41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60" name="Text Box 41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61" name="Text Box 41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62" name="Text Box 41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63" name="Text Box 41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64" name="Text Box 41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65" name="Text Box 41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66" name="Text Box 41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67" name="Text Box 41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68" name="Text Box 41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69" name="Text Box 41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70" name="Text Box 41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71" name="Text Box 41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72" name="Text Box 41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73" name="Text Box 41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74" name="Text Box 41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75" name="Text Box 41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76" name="Text Box 41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77" name="Text Box 41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78" name="Text Box 41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79" name="Text Box 41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80" name="Text Box 41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81" name="Text Box 41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82" name="Text Box 41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83" name="Text Box 41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84" name="Text Box 41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85" name="Text Box 41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86" name="Text Box 41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87" name="Text Box 41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88" name="Text Box 41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89" name="Text Box 41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90" name="Text Box 41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91" name="Text Box 41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92" name="Text Box 41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93" name="Text Box 41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94" name="Text Box 41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95" name="Text Box 41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96" name="Text Box 41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97" name="Text Box 41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98" name="Text Box 41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599" name="Text Box 41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00" name="Text Box 41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01" name="Text Box 41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02" name="Text Box 41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03" name="Text Box 41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04" name="Text Box 41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05" name="Text Box 41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06" name="Text Box 41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07" name="Text Box 41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08" name="Text Box 42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09" name="Text Box 42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10" name="Text Box 42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11" name="Text Box 42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12" name="Text Box 42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13" name="Text Box 42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14" name="Text Box 42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15" name="Text Box 42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16" name="Text Box 42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17" name="Text Box 42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18" name="Text Box 42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19" name="Text Box 42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20" name="Text Box 42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21" name="Text Box 42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22" name="Text Box 42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23" name="Text Box 42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24" name="Text Box 42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25" name="Text Box 42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26" name="Text Box 42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27" name="Text Box 42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28" name="Text Box 42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29" name="Text Box 42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30" name="Text Box 42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31" name="Text Box 42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32" name="Text Box 42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33" name="Text Box 42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34" name="Text Box 42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35" name="Text Box 42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36" name="Text Box 42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37" name="Text Box 42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38" name="Text Box 42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39" name="Text Box 42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40" name="Text Box 42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41" name="Text Box 42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42" name="Text Box 42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43" name="Text Box 42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44" name="Text Box 42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45" name="Text Box 42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46" name="Text Box 42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47" name="Text Box 42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48" name="Text Box 42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49" name="Text Box 42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50" name="Text Box 42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51" name="Text Box 42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52" name="Text Box 42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53" name="Text Box 42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54" name="Text Box 42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55" name="Text Box 42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56" name="Text Box 42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57" name="Text Box 42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58" name="Text Box 42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59" name="Text Box 42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60" name="Text Box 42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61" name="Text Box 42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62" name="Text Box 42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63" name="Text Box 42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64" name="Text Box 42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65" name="Text Box 42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66" name="Text Box 42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67" name="Text Box 42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68" name="Text Box 42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69" name="Text Box 42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70" name="Text Box 42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71" name="Text Box 42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72" name="Text Box 42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73" name="Text Box 42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74" name="Text Box 42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75" name="Text Box 42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76" name="Text Box 42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77" name="Text Box 42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78" name="Text Box 42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79" name="Text Box 42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80" name="Text Box 42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81" name="Text Box 42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82" name="Text Box 42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83" name="Text Box 42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84" name="Text Box 42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85" name="Text Box 42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86" name="Text Box 42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87" name="Text Box 42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88" name="Text Box 42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89" name="Text Box 42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90" name="Text Box 42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91" name="Text Box 42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92" name="Text Box 42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93" name="Text Box 42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94" name="Text Box 42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95" name="Text Box 42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96" name="Text Box 42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97" name="Text Box 42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98" name="Text Box 42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699" name="Text Box 42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00" name="Text Box 42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01" name="Text Box 42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02" name="Text Box 42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03" name="Text Box 42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04" name="Text Box 42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05" name="Text Box 42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06" name="Text Box 42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07" name="Text Box 42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08" name="Text Box 43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09" name="Text Box 43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10" name="Text Box 43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11" name="Text Box 43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12" name="Text Box 43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13" name="Text Box 43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14" name="Text Box 43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15" name="Text Box 43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16" name="Text Box 43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17" name="Text Box 43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18" name="Text Box 43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19" name="Text Box 43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20" name="Text Box 43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21" name="Text Box 43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22" name="Text Box 43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23" name="Text Box 43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24" name="Text Box 43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25" name="Text Box 43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26" name="Text Box 43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27" name="Text Box 43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28" name="Text Box 43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29" name="Text Box 43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30" name="Text Box 43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31" name="Text Box 43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32" name="Text Box 43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33" name="Text Box 43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34" name="Text Box 43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35" name="Text Box 43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36" name="Text Box 43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37" name="Text Box 43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38" name="Text Box 43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39" name="Text Box 43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40" name="Text Box 43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41" name="Text Box 43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42" name="Text Box 43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43" name="Text Box 43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44" name="Text Box 43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45" name="Text Box 43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46" name="Text Box 43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47" name="Text Box 43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48" name="Text Box 43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49" name="Text Box 43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50" name="Text Box 43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51" name="Text Box 43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52" name="Text Box 43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53" name="Text Box 43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54" name="Text Box 43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55" name="Text Box 43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56" name="Text Box 43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57" name="Text Box 43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58" name="Text Box 43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59" name="Text Box 43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60" name="Text Box 43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61" name="Text Box 43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62" name="Text Box 43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63" name="Text Box 43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64" name="Text Box 43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65" name="Text Box 43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66" name="Text Box 43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67" name="Text Box 43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68" name="Text Box 43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69" name="Text Box 43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70" name="Text Box 43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71" name="Text Box 43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72" name="Text Box 43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73" name="Text Box 43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74" name="Text Box 43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75" name="Text Box 43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76" name="Text Box 43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77" name="Text Box 43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78" name="Text Box 43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79" name="Text Box 43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80" name="Text Box 43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81" name="Text Box 43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82" name="Text Box 43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83" name="Text Box 43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84" name="Text Box 43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85" name="Text Box 43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86" name="Text Box 43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87" name="Text Box 43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88" name="Text Box 43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89" name="Text Box 43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90" name="Text Box 43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91" name="Text Box 43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92" name="Text Box 43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93" name="Text Box 43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94" name="Text Box 43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95" name="Text Box 43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96" name="Text Box 43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97" name="Text Box 43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98" name="Text Box 43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799" name="Text Box 43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00" name="Text Box 43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01" name="Text Box 43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02" name="Text Box 43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03" name="Text Box 43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04" name="Text Box 43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05" name="Text Box 43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06" name="Text Box 43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07" name="Text Box 43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08" name="Text Box 44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09" name="Text Box 44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10" name="Text Box 44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11" name="Text Box 44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12" name="Text Box 44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13" name="Text Box 44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14" name="Text Box 44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15" name="Text Box 44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16" name="Text Box 44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17" name="Text Box 44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18" name="Text Box 44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19" name="Text Box 44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20" name="Text Box 44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21" name="Text Box 44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22" name="Text Box 44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23" name="Text Box 44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24" name="Text Box 44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25" name="Text Box 44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26" name="Text Box 44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27" name="Text Box 44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28" name="Text Box 44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29" name="Text Box 44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30" name="Text Box 44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31" name="Text Box 44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32" name="Text Box 44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33" name="Text Box 44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34" name="Text Box 44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35" name="Text Box 44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36" name="Text Box 44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37" name="Text Box 44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38" name="Text Box 44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39" name="Text Box 44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40" name="Text Box 44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41" name="Text Box 44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42" name="Text Box 44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43" name="Text Box 44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44" name="Text Box 44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45" name="Text Box 44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46" name="Text Box 44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47" name="Text Box 44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48" name="Text Box 44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49" name="Text Box 44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50" name="Text Box 44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51" name="Text Box 44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52" name="Text Box 44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53" name="Text Box 44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54" name="Text Box 44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55" name="Text Box 44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56" name="Text Box 44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57" name="Text Box 44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58" name="Text Box 44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59" name="Text Box 44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60" name="Text Box 44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61" name="Text Box 44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62" name="Text Box 44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63" name="Text Box 44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64" name="Text Box 44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65" name="Text Box 44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66" name="Text Box 44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67" name="Text Box 44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68" name="Text Box 44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69" name="Text Box 44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70" name="Text Box 44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71" name="Text Box 44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72" name="Text Box 44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73" name="Text Box 44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74" name="Text Box 44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75" name="Text Box 44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76" name="Text Box 44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77" name="Text Box 44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78" name="Text Box 44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79" name="Text Box 44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80" name="Text Box 44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81" name="Text Box 44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82" name="Text Box 44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83" name="Text Box 44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84" name="Text Box 44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85" name="Text Box 44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86" name="Text Box 44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87" name="Text Box 44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88" name="Text Box 44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89" name="Text Box 44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90" name="Text Box 44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91" name="Text Box 44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92" name="Text Box 44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93" name="Text Box 44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94" name="Text Box 44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95" name="Text Box 44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96" name="Text Box 44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97" name="Text Box 44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98" name="Text Box 44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899" name="Text Box 44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00" name="Text Box 44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01" name="Text Box 44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02" name="Text Box 44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03" name="Text Box 44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04" name="Text Box 44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05" name="Text Box 44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06" name="Text Box 44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07" name="Text Box 44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08" name="Text Box 45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09" name="Text Box 45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10" name="Text Box 45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11" name="Text Box 45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12" name="Text Box 45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13" name="Text Box 45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14" name="Text Box 45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15" name="Text Box 45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16" name="Text Box 45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17" name="Text Box 45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18" name="Text Box 45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19" name="Text Box 45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20" name="Text Box 45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21" name="Text Box 45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22" name="Text Box 45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23" name="Text Box 45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24" name="Text Box 45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25" name="Text Box 45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26" name="Text Box 45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27" name="Text Box 45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28" name="Text Box 45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29" name="Text Box 45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30" name="Text Box 45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31" name="Text Box 45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32" name="Text Box 45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33" name="Text Box 45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34" name="Text Box 45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35" name="Text Box 45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36" name="Text Box 45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37" name="Text Box 45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38" name="Text Box 45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39" name="Text Box 45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40" name="Text Box 45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41" name="Text Box 45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42" name="Text Box 45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43" name="Text Box 45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44" name="Text Box 45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45" name="Text Box 45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46" name="Text Box 45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47" name="Text Box 45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48" name="Text Box 45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49" name="Text Box 45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50" name="Text Box 45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51" name="Text Box 45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52" name="Text Box 45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53" name="Text Box 45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54" name="Text Box 45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55" name="Text Box 45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56" name="Text Box 45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57" name="Text Box 45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58" name="Text Box 45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59" name="Text Box 45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60" name="Text Box 45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61" name="Text Box 45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62" name="Text Box 45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63" name="Text Box 45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64" name="Text Box 45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65" name="Text Box 45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66" name="Text Box 45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67" name="Text Box 45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68" name="Text Box 45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69" name="Text Box 45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70" name="Text Box 45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71" name="Text Box 45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72" name="Text Box 45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73" name="Text Box 45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74" name="Text Box 45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75" name="Text Box 45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76" name="Text Box 45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77" name="Text Box 45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78" name="Text Box 45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79" name="Text Box 45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80" name="Text Box 45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81" name="Text Box 45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82" name="Text Box 45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83" name="Text Box 45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84" name="Text Box 45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85" name="Text Box 45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86" name="Text Box 45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87" name="Text Box 45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88" name="Text Box 45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89" name="Text Box 45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90" name="Text Box 45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91" name="Text Box 45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92" name="Text Box 45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93" name="Text Box 45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94" name="Text Box 45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95" name="Text Box 45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96" name="Text Box 45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97" name="Text Box 45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98" name="Text Box 45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1999" name="Text Box 45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00" name="Text Box 45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01" name="Text Box 45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02" name="Text Box 45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03" name="Text Box 45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04" name="Text Box 45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05" name="Text Box 45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06" name="Text Box 45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07" name="Text Box 45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08" name="Text Box 46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09" name="Text Box 46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10" name="Text Box 46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11" name="Text Box 46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12" name="Text Box 46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13" name="Text Box 46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14" name="Text Box 46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15" name="Text Box 46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16" name="Text Box 46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17" name="Text Box 46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18" name="Text Box 46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19" name="Text Box 46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20" name="Text Box 46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21" name="Text Box 46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22" name="Text Box 46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23" name="Text Box 46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24" name="Text Box 46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25" name="Text Box 46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26" name="Text Box 46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27" name="Text Box 46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28" name="Text Box 46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29" name="Text Box 46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30" name="Text Box 46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31" name="Text Box 46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32" name="Text Box 46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33" name="Text Box 46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34" name="Text Box 46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35" name="Text Box 46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36" name="Text Box 46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37" name="Text Box 46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38" name="Text Box 46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39" name="Text Box 46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40" name="Text Box 46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41" name="Text Box 46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42" name="Text Box 46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43" name="Text Box 46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44" name="Text Box 46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45" name="Text Box 46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46" name="Text Box 46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47" name="Text Box 46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48" name="Text Box 46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49" name="Text Box 46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50" name="Text Box 46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51" name="Text Box 46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52" name="Text Box 46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53" name="Text Box 46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54" name="Text Box 46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55" name="Text Box 46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56" name="Text Box 46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57" name="Text Box 46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58" name="Text Box 46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59" name="Text Box 46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60" name="Text Box 46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61" name="Text Box 46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62" name="Text Box 46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63" name="Text Box 46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64" name="Text Box 46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65" name="Text Box 46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66" name="Text Box 46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67" name="Text Box 46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68" name="Text Box 46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69" name="Text Box 46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70" name="Text Box 46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71" name="Text Box 46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72" name="Text Box 46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73" name="Text Box 46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74" name="Text Box 46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75" name="Text Box 46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76" name="Text Box 46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77" name="Text Box 46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78" name="Text Box 46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79" name="Text Box 46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80" name="Text Box 46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81" name="Text Box 46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82" name="Text Box 46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83" name="Text Box 46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84" name="Text Box 46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85" name="Text Box 46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86" name="Text Box 46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87" name="Text Box 46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88" name="Text Box 46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89" name="Text Box 46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90" name="Text Box 46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91" name="Text Box 46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92" name="Text Box 46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93" name="Text Box 46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94" name="Text Box 46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95" name="Text Box 46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96" name="Text Box 46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97" name="Text Box 46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98" name="Text Box 46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099" name="Text Box 46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00" name="Text Box 46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01" name="Text Box 46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02" name="Text Box 46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03" name="Text Box 46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04" name="Text Box 46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05" name="Text Box 46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06" name="Text Box 46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07" name="Text Box 46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08" name="Text Box 47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09" name="Text Box 47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10" name="Text Box 47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11" name="Text Box 47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12" name="Text Box 47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13" name="Text Box 47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14" name="Text Box 47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15" name="Text Box 47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16" name="Text Box 47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17" name="Text Box 47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18" name="Text Box 47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19" name="Text Box 47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20" name="Text Box 47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21" name="Text Box 47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22" name="Text Box 47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23" name="Text Box 47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24" name="Text Box 47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25" name="Text Box 47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26" name="Text Box 47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27" name="Text Box 47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28" name="Text Box 47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29" name="Text Box 47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30" name="Text Box 47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31" name="Text Box 47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32" name="Text Box 47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33" name="Text Box 47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34" name="Text Box 47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35" name="Text Box 47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36" name="Text Box 47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37" name="Text Box 47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38" name="Text Box 47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39" name="Text Box 47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40" name="Text Box 47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41" name="Text Box 47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42" name="Text Box 47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43" name="Text Box 47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44" name="Text Box 47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45" name="Text Box 47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46" name="Text Box 47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47" name="Text Box 47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48" name="Text Box 47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49" name="Text Box 47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50" name="Text Box 47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51" name="Text Box 47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52" name="Text Box 47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53" name="Text Box 47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54" name="Text Box 47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55" name="Text Box 47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56" name="Text Box 47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57" name="Text Box 47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58" name="Text Box 47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59" name="Text Box 47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60" name="Text Box 47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61" name="Text Box 47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62" name="Text Box 47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63" name="Text Box 47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64" name="Text Box 47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65" name="Text Box 47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66" name="Text Box 47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67" name="Text Box 47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68" name="Text Box 47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69" name="Text Box 47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70" name="Text Box 47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71" name="Text Box 47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72" name="Text Box 47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73" name="Text Box 47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74" name="Text Box 47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75" name="Text Box 47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76" name="Text Box 47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77" name="Text Box 47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78" name="Text Box 47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79" name="Text Box 47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80" name="Text Box 47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81" name="Text Box 47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82" name="Text Box 47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83" name="Text Box 47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84" name="Text Box 47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85" name="Text Box 47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86" name="Text Box 47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87" name="Text Box 47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88" name="Text Box 47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89" name="Text Box 47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90" name="Text Box 47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91" name="Text Box 47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92" name="Text Box 47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93" name="Text Box 47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94" name="Text Box 47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95" name="Text Box 47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96" name="Text Box 47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97" name="Text Box 47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98" name="Text Box 47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199" name="Text Box 47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00" name="Text Box 47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01" name="Text Box 47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02" name="Text Box 47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03" name="Text Box 47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04" name="Text Box 47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05" name="Text Box 47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06" name="Text Box 47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07" name="Text Box 47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08" name="Text Box 48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09" name="Text Box 48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10" name="Text Box 48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11" name="Text Box 48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12" name="Text Box 48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13" name="Text Box 48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14" name="Text Box 48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15" name="Text Box 48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16" name="Text Box 48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17" name="Text Box 48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18" name="Text Box 48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19" name="Text Box 48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20" name="Text Box 48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21" name="Text Box 48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22" name="Text Box 48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23" name="Text Box 48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24" name="Text Box 48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25" name="Text Box 48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26" name="Text Box 48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27" name="Text Box 48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28" name="Text Box 48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29" name="Text Box 48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30" name="Text Box 48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31" name="Text Box 48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32" name="Text Box 48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33" name="Text Box 48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34" name="Text Box 48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35" name="Text Box 48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36" name="Text Box 48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37" name="Text Box 48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38" name="Text Box 48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39" name="Text Box 48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40" name="Text Box 48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41" name="Text Box 48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42" name="Text Box 48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43" name="Text Box 48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44" name="Text Box 48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45" name="Text Box 48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46" name="Text Box 48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47" name="Text Box 48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48" name="Text Box 48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49" name="Text Box 48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50" name="Text Box 48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51" name="Text Box 48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52" name="Text Box 48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53" name="Text Box 48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54" name="Text Box 48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55" name="Text Box 48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56" name="Text Box 48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57" name="Text Box 48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58" name="Text Box 48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59" name="Text Box 48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60" name="Text Box 48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61" name="Text Box 48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62" name="Text Box 48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63" name="Text Box 48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64" name="Text Box 48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65" name="Text Box 48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66" name="Text Box 48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67" name="Text Box 48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68" name="Text Box 48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69" name="Text Box 48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70" name="Text Box 48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71" name="Text Box 48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72" name="Text Box 48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73" name="Text Box 48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74" name="Text Box 48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75" name="Text Box 48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76" name="Text Box 48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77" name="Text Box 48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78" name="Text Box 48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79" name="Text Box 48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80" name="Text Box 48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81" name="Text Box 48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82" name="Text Box 48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83" name="Text Box 48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84" name="Text Box 48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85" name="Text Box 48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86" name="Text Box 48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87" name="Text Box 48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88" name="Text Box 48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89" name="Text Box 48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90" name="Text Box 48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91" name="Text Box 48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92" name="Text Box 48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93" name="Text Box 48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94" name="Text Box 48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95" name="Text Box 48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96" name="Text Box 48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97" name="Text Box 48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98" name="Text Box 48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299" name="Text Box 48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00" name="Text Box 48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01" name="Text Box 48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02" name="Text Box 48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03" name="Text Box 48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04" name="Text Box 48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05" name="Text Box 48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06" name="Text Box 48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07" name="Text Box 48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08" name="Text Box 49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09" name="Text Box 49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10" name="Text Box 49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11" name="Text Box 49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12" name="Text Box 49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13" name="Text Box 49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14" name="Text Box 49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15" name="Text Box 49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16" name="Text Box 49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17" name="Text Box 49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18" name="Text Box 49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19" name="Text Box 49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20" name="Text Box 49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21" name="Text Box 49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22" name="Text Box 49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23" name="Text Box 49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24" name="Text Box 49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25" name="Text Box 49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26" name="Text Box 49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27" name="Text Box 49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28" name="Text Box 49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29" name="Text Box 49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30" name="Text Box 49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31" name="Text Box 49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32" name="Text Box 49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33" name="Text Box 49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34" name="Text Box 49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35" name="Text Box 49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36" name="Text Box 49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37" name="Text Box 49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38" name="Text Box 49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39" name="Text Box 49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40" name="Text Box 49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41" name="Text Box 49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42" name="Text Box 49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43" name="Text Box 49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44" name="Text Box 49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45" name="Text Box 49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46" name="Text Box 49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47" name="Text Box 49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48" name="Text Box 49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49" name="Text Box 49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50" name="Text Box 49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51" name="Text Box 49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52" name="Text Box 49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53" name="Text Box 49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54" name="Text Box 49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55" name="Text Box 49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56" name="Text Box 49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57" name="Text Box 49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58" name="Text Box 49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59" name="Text Box 49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60" name="Text Box 49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61" name="Text Box 49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62" name="Text Box 49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63" name="Text Box 49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64" name="Text Box 49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65" name="Text Box 49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66" name="Text Box 49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67" name="Text Box 49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68" name="Text Box 49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69" name="Text Box 49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70" name="Text Box 49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71" name="Text Box 49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72" name="Text Box 49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73" name="Text Box 49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74" name="Text Box 49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75" name="Text Box 49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76" name="Text Box 49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77" name="Text Box 49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78" name="Text Box 49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79" name="Text Box 49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80" name="Text Box 49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81" name="Text Box 49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82" name="Text Box 49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83" name="Text Box 49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84" name="Text Box 49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85" name="Text Box 49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86" name="Text Box 49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87" name="Text Box 49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88" name="Text Box 49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89" name="Text Box 49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90" name="Text Box 49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91" name="Text Box 49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92" name="Text Box 49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93" name="Text Box 49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94" name="Text Box 49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95" name="Text Box 49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96" name="Text Box 49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97" name="Text Box 49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98" name="Text Box 49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399" name="Text Box 49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00" name="Text Box 49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01" name="Text Box 49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02" name="Text Box 49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03" name="Text Box 49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04" name="Text Box 49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05" name="Text Box 49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06" name="Text Box 49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07" name="Text Box 49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08" name="Text Box 50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09" name="Text Box 50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10" name="Text Box 50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11" name="Text Box 50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12" name="Text Box 50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13" name="Text Box 50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14" name="Text Box 50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15" name="Text Box 50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16" name="Text Box 50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17" name="Text Box 50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18" name="Text Box 50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19" name="Text Box 50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20" name="Text Box 50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21" name="Text Box 50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22" name="Text Box 50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23" name="Text Box 50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24" name="Text Box 50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25" name="Text Box 50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26" name="Text Box 50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27" name="Text Box 50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28" name="Text Box 50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29" name="Text Box 50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30" name="Text Box 50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31" name="Text Box 50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32" name="Text Box 50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33" name="Text Box 50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34" name="Text Box 50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35" name="Text Box 50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36" name="Text Box 50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37" name="Text Box 50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38" name="Text Box 50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39" name="Text Box 50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40" name="Text Box 50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41" name="Text Box 50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42" name="Text Box 50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43" name="Text Box 50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44" name="Text Box 50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45" name="Text Box 50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46" name="Text Box 50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47" name="Text Box 50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48" name="Text Box 50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49" name="Text Box 50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50" name="Text Box 50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51" name="Text Box 50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52" name="Text Box 50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53" name="Text Box 50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54" name="Text Box 50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55" name="Text Box 50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56" name="Text Box 50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57" name="Text Box 50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58" name="Text Box 50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59" name="Text Box 50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60" name="Text Box 50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61" name="Text Box 50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62" name="Text Box 50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63" name="Text Box 50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64" name="Text Box 50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65" name="Text Box 50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66" name="Text Box 50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67" name="Text Box 50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68" name="Text Box 50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69" name="Text Box 50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70" name="Text Box 50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71" name="Text Box 50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72" name="Text Box 50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73" name="Text Box 50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74" name="Text Box 50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75" name="Text Box 50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76" name="Text Box 50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77" name="Text Box 50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78" name="Text Box 50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79" name="Text Box 50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80" name="Text Box 50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81" name="Text Box 50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82" name="Text Box 50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83" name="Text Box 50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84" name="Text Box 50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85" name="Text Box 50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86" name="Text Box 50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87" name="Text Box 50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88" name="Text Box 50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89" name="Text Box 50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90" name="Text Box 50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91" name="Text Box 50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92" name="Text Box 50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93" name="Text Box 50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94" name="Text Box 50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95" name="Text Box 50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96" name="Text Box 50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97" name="Text Box 50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98" name="Text Box 50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499" name="Text Box 50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00" name="Text Box 50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01" name="Text Box 50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02" name="Text Box 50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03" name="Text Box 50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04" name="Text Box 50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05" name="Text Box 50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06" name="Text Box 50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07" name="Text Box 50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08" name="Text Box 51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09" name="Text Box 51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10" name="Text Box 51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11" name="Text Box 51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12" name="Text Box 51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13" name="Text Box 51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14" name="Text Box 51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15" name="Text Box 51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16" name="Text Box 51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17" name="Text Box 51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18" name="Text Box 51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19" name="Text Box 51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20" name="Text Box 51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21" name="Text Box 51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22" name="Text Box 51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23" name="Text Box 51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24" name="Text Box 51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25" name="Text Box 51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26" name="Text Box 51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27" name="Text Box 51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28" name="Text Box 51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29" name="Text Box 51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30" name="Text Box 51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31" name="Text Box 51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32" name="Text Box 51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33" name="Text Box 51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34" name="Text Box 51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35" name="Text Box 51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36" name="Text Box 51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37" name="Text Box 51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38" name="Text Box 51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39" name="Text Box 51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40" name="Text Box 51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41" name="Text Box 51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42" name="Text Box 51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43" name="Text Box 51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44" name="Text Box 51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45" name="Text Box 51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46" name="Text Box 51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47" name="Text Box 51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48" name="Text Box 51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49" name="Text Box 51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50" name="Text Box 51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51" name="Text Box 51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52" name="Text Box 51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53" name="Text Box 51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54" name="Text Box 51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55" name="Text Box 51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56" name="Text Box 51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57" name="Text Box 51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58" name="Text Box 51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59" name="Text Box 51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60" name="Text Box 51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61" name="Text Box 51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62" name="Text Box 51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63" name="Text Box 51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64" name="Text Box 51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65" name="Text Box 51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66" name="Text Box 51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67" name="Text Box 51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68" name="Text Box 51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69" name="Text Box 51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70" name="Text Box 51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71" name="Text Box 51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72" name="Text Box 51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73" name="Text Box 51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74" name="Text Box 51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75" name="Text Box 51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76" name="Text Box 51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77" name="Text Box 51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78" name="Text Box 51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79" name="Text Box 51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80" name="Text Box 51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81" name="Text Box 51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82" name="Text Box 51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83" name="Text Box 51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84" name="Text Box 51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85" name="Text Box 51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86" name="Text Box 51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87" name="Text Box 51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88" name="Text Box 51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89" name="Text Box 51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90" name="Text Box 51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91" name="Text Box 51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92" name="Text Box 51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93" name="Text Box 51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94" name="Text Box 51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95" name="Text Box 51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96" name="Text Box 51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97" name="Text Box 51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98" name="Text Box 51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599" name="Text Box 51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00" name="Text Box 51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01" name="Text Box 51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02" name="Text Box 51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03" name="Text Box 51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04" name="Text Box 51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05" name="Text Box 51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06" name="Text Box 51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07" name="Text Box 51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08" name="Text Box 52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09" name="Text Box 52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10" name="Text Box 52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11" name="Text Box 52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12" name="Text Box 52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13" name="Text Box 52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14" name="Text Box 52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15" name="Text Box 52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16" name="Text Box 52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17" name="Text Box 52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18" name="Text Box 52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19" name="Text Box 52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20" name="Text Box 52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21" name="Text Box 52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22" name="Text Box 52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23" name="Text Box 52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24" name="Text Box 52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25" name="Text Box 52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26" name="Text Box 52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27" name="Text Box 52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28" name="Text Box 52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29" name="Text Box 52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30" name="Text Box 52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31" name="Text Box 52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32" name="Text Box 52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33" name="Text Box 52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34" name="Text Box 52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35" name="Text Box 52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36" name="Text Box 52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37" name="Text Box 52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38" name="Text Box 52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39" name="Text Box 52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40" name="Text Box 52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41" name="Text Box 52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42" name="Text Box 52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43" name="Text Box 52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44" name="Text Box 52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45" name="Text Box 52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46" name="Text Box 52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47" name="Text Box 52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48" name="Text Box 52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49" name="Text Box 52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50" name="Text Box 52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51" name="Text Box 52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52" name="Text Box 52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53" name="Text Box 52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54" name="Text Box 52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55" name="Text Box 52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56" name="Text Box 52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57" name="Text Box 52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58" name="Text Box 52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59" name="Text Box 52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60" name="Text Box 52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61" name="Text Box 52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62" name="Text Box 52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63" name="Text Box 52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64" name="Text Box 52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65" name="Text Box 52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66" name="Text Box 52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67" name="Text Box 52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68" name="Text Box 52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69" name="Text Box 52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70" name="Text Box 52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71" name="Text Box 52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72" name="Text Box 52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73" name="Text Box 52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74" name="Text Box 52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75" name="Text Box 52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76" name="Text Box 52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77" name="Text Box 52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78" name="Text Box 52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79" name="Text Box 52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80" name="Text Box 52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81" name="Text Box 52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82" name="Text Box 52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83" name="Text Box 52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84" name="Text Box 52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85" name="Text Box 52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86" name="Text Box 52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87" name="Text Box 52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88" name="Text Box 52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89" name="Text Box 52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90" name="Text Box 52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91" name="Text Box 52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92" name="Text Box 52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93" name="Text Box 52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94" name="Text Box 52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95" name="Text Box 52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96" name="Text Box 52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97" name="Text Box 52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98" name="Text Box 52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699" name="Text Box 52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00" name="Text Box 52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01" name="Text Box 52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02" name="Text Box 52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03" name="Text Box 52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04" name="Text Box 52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05" name="Text Box 52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06" name="Text Box 52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07" name="Text Box 52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08" name="Text Box 53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09" name="Text Box 53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10" name="Text Box 53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11" name="Text Box 53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12" name="Text Box 53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13" name="Text Box 53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14" name="Text Box 53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15" name="Text Box 53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16" name="Text Box 530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17" name="Text Box 530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18" name="Text Box 531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19" name="Text Box 531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20" name="Text Box 531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21" name="Text Box 531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22" name="Text Box 531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23" name="Text Box 531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24" name="Text Box 531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25" name="Text Box 531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26" name="Text Box 531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27" name="Text Box 531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28" name="Text Box 532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29" name="Text Box 532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30" name="Text Box 532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31" name="Text Box 532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32" name="Text Box 532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33" name="Text Box 532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34" name="Text Box 532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35" name="Text Box 532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36" name="Text Box 532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37" name="Text Box 532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38" name="Text Box 533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39" name="Text Box 533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40" name="Text Box 533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41" name="Text Box 533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42" name="Text Box 533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43" name="Text Box 533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44" name="Text Box 533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45" name="Text Box 533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46" name="Text Box 533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47" name="Text Box 533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48" name="Text Box 534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49" name="Text Box 534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50" name="Text Box 534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51" name="Text Box 534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52" name="Text Box 534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53" name="Text Box 534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54" name="Text Box 534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55" name="Text Box 534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56" name="Text Box 534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57" name="Text Box 534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58" name="Text Box 535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59" name="Text Box 535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60" name="Text Box 535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61" name="Text Box 535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62" name="Text Box 535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63" name="Text Box 535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64" name="Text Box 535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65" name="Text Box 535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66" name="Text Box 535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67" name="Text Box 535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68" name="Text Box 536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69" name="Text Box 536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70" name="Text Box 536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71" name="Text Box 536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72" name="Text Box 536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73" name="Text Box 536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74" name="Text Box 536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75" name="Text Box 536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76" name="Text Box 536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77" name="Text Box 536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78" name="Text Box 537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79" name="Text Box 537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80" name="Text Box 537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81" name="Text Box 537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82" name="Text Box 537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83" name="Text Box 537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84" name="Text Box 537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85" name="Text Box 537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86" name="Text Box 537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87" name="Text Box 537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88" name="Text Box 538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89" name="Text Box 538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90" name="Text Box 538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91" name="Text Box 538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92" name="Text Box 538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93" name="Text Box 538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94" name="Text Box 538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95" name="Text Box 538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96" name="Text Box 538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97" name="Text Box 538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98" name="Text Box 539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799" name="Text Box 539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00" name="Text Box 539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01" name="Text Box 539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02" name="Text Box 539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03" name="Text Box 539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04" name="Text Box 539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05" name="Text Box 539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06" name="Text Box 5398"/>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07" name="Text Box 5399"/>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08" name="Text Box 5400"/>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09" name="Text Box 5401"/>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10" name="Text Box 5402"/>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11" name="Text Box 5403"/>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12" name="Text Box 5404"/>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13" name="Text Box 5405"/>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14" name="Text Box 5406"/>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19050</xdr:rowOff>
    </xdr:to>
    <xdr:sp macro="" textlink="">
      <xdr:nvSpPr>
        <xdr:cNvPr id="2815" name="Text Box 5407"/>
        <xdr:cNvSpPr txBox="1">
          <a:spLocks noChangeArrowheads="1"/>
        </xdr:cNvSpPr>
      </xdr:nvSpPr>
      <xdr:spPr bwMode="auto">
        <a:xfrm>
          <a:off x="4686300" y="2019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16" name="Text Box 5427"/>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17" name="Text Box 5428"/>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18" name="Text Box 5429"/>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19" name="Text Box 5430"/>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20" name="Text Box 5431"/>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21" name="Text Box 5432"/>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22" name="Text Box 5433"/>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23" name="Text Box 5434"/>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24" name="Text Box 5435"/>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25" name="Text Box 5436"/>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26" name="Text Box 5437"/>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27" name="Text Box 5438"/>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28" name="Text Box 5439"/>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29" name="Text Box 5440"/>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30" name="Text Box 5441"/>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31" name="Text Box 5442"/>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32" name="Text Box 5443"/>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33" name="Text Box 5444"/>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34" name="Text Box 5445"/>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35" name="Text Box 5446"/>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36" name="Text Box 5447"/>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37" name="Text Box 5448"/>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38" name="Text Box 5449"/>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39" name="Text Box 5450"/>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40" name="Text Box 5451"/>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41" name="Text Box 5452"/>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42" name="Text Box 5453"/>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43" name="Text Box 5454"/>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44" name="Text Box 5455"/>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45" name="Text Box 5456"/>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46" name="Text Box 5457"/>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47" name="Text Box 5458"/>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48" name="Text Box 5459"/>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49" name="Text Box 5460"/>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50" name="Text Box 5461"/>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51" name="Text Box 5462"/>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52" name="Text Box 5463"/>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53" name="Text Box 5464"/>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54" name="Text Box 5465"/>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55" name="Text Box 5466"/>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56" name="Text Box 5467"/>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85725</xdr:colOff>
      <xdr:row>106</xdr:row>
      <xdr:rowOff>19050</xdr:rowOff>
    </xdr:to>
    <xdr:sp macro="" textlink="">
      <xdr:nvSpPr>
        <xdr:cNvPr id="2857" name="Text Box 5468"/>
        <xdr:cNvSpPr txBox="1">
          <a:spLocks noChangeArrowheads="1"/>
        </xdr:cNvSpPr>
      </xdr:nvSpPr>
      <xdr:spPr bwMode="auto">
        <a:xfrm>
          <a:off x="4686300" y="2000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146</xdr:row>
      <xdr:rowOff>0</xdr:rowOff>
    </xdr:from>
    <xdr:to>
      <xdr:col>4</xdr:col>
      <xdr:colOff>85725</xdr:colOff>
      <xdr:row>147</xdr:row>
      <xdr:rowOff>19052</xdr:rowOff>
    </xdr:to>
    <xdr:sp macro="" textlink="">
      <xdr:nvSpPr>
        <xdr:cNvPr id="2" name="Text Box 5427"/>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3" name="Text Box 5428"/>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4" name="Text Box 5429"/>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5" name="Text Box 5430"/>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6" name="Text Box 5431"/>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7" name="Text Box 5432"/>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8" name="Text Box 5433"/>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9" name="Text Box 5434"/>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10" name="Text Box 5435"/>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11" name="Text Box 5436"/>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12" name="Text Box 5437"/>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13" name="Text Box 5438"/>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14" name="Text Box 5439"/>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15" name="Text Box 5440"/>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16" name="Text Box 5441"/>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17" name="Text Box 5442"/>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18" name="Text Box 5443"/>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19" name="Text Box 5444"/>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20" name="Text Box 5445"/>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21" name="Text Box 5446"/>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22" name="Text Box 5447"/>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23" name="Text Box 5448"/>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24" name="Text Box 5449"/>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25" name="Text Box 5450"/>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26" name="Text Box 5451"/>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27" name="Text Box 5452"/>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28" name="Text Box 5453"/>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29" name="Text Box 5454"/>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30" name="Text Box 5455"/>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31" name="Text Box 5456"/>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32" name="Text Box 5457"/>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33" name="Text Box 5458"/>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34" name="Text Box 5459"/>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35" name="Text Box 5460"/>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36" name="Text Box 5461"/>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37" name="Text Box 5462"/>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38" name="Text Box 5463"/>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39" name="Text Box 5464"/>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40" name="Text Box 5465"/>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41" name="Text Box 5466"/>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42" name="Text Box 5467"/>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146</xdr:row>
      <xdr:rowOff>0</xdr:rowOff>
    </xdr:from>
    <xdr:to>
      <xdr:col>4</xdr:col>
      <xdr:colOff>85725</xdr:colOff>
      <xdr:row>147</xdr:row>
      <xdr:rowOff>19052</xdr:rowOff>
    </xdr:to>
    <xdr:sp macro="" textlink="">
      <xdr:nvSpPr>
        <xdr:cNvPr id="43" name="Text Box 5468"/>
        <xdr:cNvSpPr txBox="1">
          <a:spLocks noChangeArrowheads="1"/>
        </xdr:cNvSpPr>
      </xdr:nvSpPr>
      <xdr:spPr bwMode="auto">
        <a:xfrm>
          <a:off x="4686300" y="27813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147</xdr:row>
      <xdr:rowOff>0</xdr:rowOff>
    </xdr:from>
    <xdr:ext cx="85725" cy="205409"/>
    <xdr:sp macro="" textlink="">
      <xdr:nvSpPr>
        <xdr:cNvPr id="44" name="Text Box 28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5" name="Text Box 28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6" name="Text Box 28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7" name="Text Box 28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8" name="Text Box 28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9" name="Text Box 28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0" name="Text Box 28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1" name="Text Box 28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2" name="Text Box 28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3" name="Text Box 28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4" name="Text Box 28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5" name="Text Box 28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6" name="Text Box 28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7" name="Text Box 28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8" name="Text Box 28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9" name="Text Box 28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0" name="Text Box 28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1" name="Text Box 28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2" name="Text Box 28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3" name="Text Box 28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4" name="Text Box 28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5" name="Text Box 28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6" name="Text Box 28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7" name="Text Box 28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8" name="Text Box 28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9" name="Text Box 28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0" name="Text Box 28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1" name="Text Box 28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2" name="Text Box 28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3" name="Text Box 28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4" name="Text Box 28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5" name="Text Box 28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6" name="Text Box 28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7" name="Text Box 28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8" name="Text Box 28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9" name="Text Box 28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0" name="Text Box 28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1" name="Text Box 28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2" name="Text Box 28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3" name="Text Box 28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4" name="Text Box 28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5" name="Text Box 28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6" name="Text Box 28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7" name="Text Box 28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8" name="Text Box 28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9" name="Text Box 28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0" name="Text Box 28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1" name="Text Box 28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2" name="Text Box 28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3" name="Text Box 28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4" name="Text Box 28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5" name="Text Box 28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6" name="Text Box 28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7" name="Text Box 28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8" name="Text Box 28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9" name="Text Box 28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0" name="Text Box 28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1" name="Text Box 28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2" name="Text Box 28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3" name="Text Box 28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4" name="Text Box 28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5" name="Text Box 28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6" name="Text Box 28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7" name="Text Box 28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8" name="Text Box 28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9" name="Text Box 28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0" name="Text Box 28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1" name="Text Box 28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2" name="Text Box 28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3" name="Text Box 28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4" name="Text Box 28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5" name="Text Box 28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6" name="Text Box 28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7" name="Text Box 28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8" name="Text Box 28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9" name="Text Box 28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0" name="Text Box 28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1" name="Text Box 28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2" name="Text Box 28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3" name="Text Box 28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4" name="Text Box 28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5" name="Text Box 28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6" name="Text Box 28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7" name="Text Box 28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8" name="Text Box 28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9" name="Text Box 28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0" name="Text Box 28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1" name="Text Box 28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2" name="Text Box 28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3" name="Text Box 28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4" name="Text Box 28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5" name="Text Box 28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6" name="Text Box 28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7" name="Text Box 28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8" name="Text Box 28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9" name="Text Box 28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0" name="Text Box 28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1" name="Text Box 28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2" name="Text Box 28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3" name="Text Box 28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4" name="Text Box 29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5" name="Text Box 29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6" name="Text Box 29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7" name="Text Box 29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8" name="Text Box 29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9" name="Text Box 29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0" name="Text Box 29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1" name="Text Box 29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2" name="Text Box 29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3" name="Text Box 29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4" name="Text Box 29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5" name="Text Box 29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6" name="Text Box 29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7" name="Text Box 29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8" name="Text Box 29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9" name="Text Box 29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0" name="Text Box 29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1" name="Text Box 29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2" name="Text Box 29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3" name="Text Box 29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4" name="Text Box 29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5" name="Text Box 29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6" name="Text Box 29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7" name="Text Box 29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8" name="Text Box 29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9" name="Text Box 29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0" name="Text Box 29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1" name="Text Box 29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2" name="Text Box 29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3" name="Text Box 29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4" name="Text Box 29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5" name="Text Box 29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6" name="Text Box 29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7" name="Text Box 29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8" name="Text Box 29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9" name="Text Box 29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0" name="Text Box 29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1" name="Text Box 29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2" name="Text Box 29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3" name="Text Box 29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4" name="Text Box 29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5" name="Text Box 29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6" name="Text Box 29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7" name="Text Box 29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8" name="Text Box 29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9" name="Text Box 29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0" name="Text Box 29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1" name="Text Box 29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2" name="Text Box 29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3" name="Text Box 29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4" name="Text Box 29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5" name="Text Box 29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6" name="Text Box 29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7" name="Text Box 29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8" name="Text Box 29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9" name="Text Box 29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0" name="Text Box 29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1" name="Text Box 29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2" name="Text Box 29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3" name="Text Box 29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4" name="Text Box 29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5" name="Text Box 29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6" name="Text Box 29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7" name="Text Box 29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8" name="Text Box 29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9" name="Text Box 29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0" name="Text Box 29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1" name="Text Box 29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2" name="Text Box 29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3" name="Text Box 29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4" name="Text Box 29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5" name="Text Box 29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6" name="Text Box 29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7" name="Text Box 29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8" name="Text Box 29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9" name="Text Box 29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0" name="Text Box 29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1" name="Text Box 29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2" name="Text Box 29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3" name="Text Box 29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4" name="Text Box 29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5" name="Text Box 29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6" name="Text Box 29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7" name="Text Box 29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8" name="Text Box 29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9" name="Text Box 29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0" name="Text Box 29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1" name="Text Box 29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2" name="Text Box 29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3" name="Text Box 29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4" name="Text Box 29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5" name="Text Box 29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6" name="Text Box 29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7" name="Text Box 29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8" name="Text Box 29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9" name="Text Box 29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0" name="Text Box 29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1" name="Text Box 29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2" name="Text Box 29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3" name="Text Box 29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4" name="Text Box 30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5" name="Text Box 30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6" name="Text Box 30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7" name="Text Box 30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8" name="Text Box 30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9" name="Text Box 30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0" name="Text Box 30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1" name="Text Box 30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2" name="Text Box 30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3" name="Text Box 30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4" name="Text Box 30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5" name="Text Box 30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6" name="Text Box 30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7" name="Text Box 30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8" name="Text Box 30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9" name="Text Box 30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0" name="Text Box 30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1" name="Text Box 30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2" name="Text Box 30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3" name="Text Box 30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4" name="Text Box 30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5" name="Text Box 30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6" name="Text Box 30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7" name="Text Box 30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8" name="Text Box 30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9" name="Text Box 30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0" name="Text Box 30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1" name="Text Box 30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2" name="Text Box 30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3" name="Text Box 30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4" name="Text Box 30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5" name="Text Box 30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6" name="Text Box 30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7" name="Text Box 30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8" name="Text Box 30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9" name="Text Box 30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0" name="Text Box 30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1" name="Text Box 30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2" name="Text Box 30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3" name="Text Box 30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4" name="Text Box 30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5" name="Text Box 30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6" name="Text Box 30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7" name="Text Box 30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8" name="Text Box 30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9" name="Text Box 30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0" name="Text Box 30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1" name="Text Box 30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2" name="Text Box 30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3" name="Text Box 30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4" name="Text Box 30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5" name="Text Box 30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6" name="Text Box 30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7" name="Text Box 30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8" name="Text Box 30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9" name="Text Box 30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0" name="Text Box 30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1" name="Text Box 30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2" name="Text Box 30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3" name="Text Box 30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4" name="Text Box 30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5" name="Text Box 30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6" name="Text Box 30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7" name="Text Box 30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8" name="Text Box 30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9" name="Text Box 30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10" name="Text Box 30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11" name="Text Box 30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12" name="Text Box 30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13" name="Text Box 30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14" name="Text Box 30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15" name="Text Box 30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16" name="Text Box 30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17" name="Text Box 30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18" name="Text Box 30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19" name="Text Box 30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20" name="Text Box 30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21" name="Text Box 30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22" name="Text Box 30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23" name="Text Box 30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24" name="Text Box 30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25" name="Text Box 30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26" name="Text Box 30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27" name="Text Box 30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28" name="Text Box 30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29" name="Text Box 30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30" name="Text Box 30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31" name="Text Box 30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32" name="Text Box 30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33" name="Text Box 30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34" name="Text Box 30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35" name="Text Box 30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36" name="Text Box 30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37" name="Text Box 30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38" name="Text Box 30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39" name="Text Box 30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40" name="Text Box 30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41" name="Text Box 30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42" name="Text Box 30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43" name="Text Box 30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44" name="Text Box 31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45" name="Text Box 31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46" name="Text Box 31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47" name="Text Box 31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48" name="Text Box 31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49" name="Text Box 31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50" name="Text Box 31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51" name="Text Box 31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52" name="Text Box 31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53" name="Text Box 31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54" name="Text Box 31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55" name="Text Box 31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56" name="Text Box 31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57" name="Text Box 31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58" name="Text Box 31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59" name="Text Box 31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60" name="Text Box 31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61" name="Text Box 31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62" name="Text Box 31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63" name="Text Box 31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64" name="Text Box 31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65" name="Text Box 31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66" name="Text Box 31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67" name="Text Box 31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68" name="Text Box 31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69" name="Text Box 31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70" name="Text Box 31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71" name="Text Box 31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72" name="Text Box 31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73" name="Text Box 31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74" name="Text Box 31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75" name="Text Box 31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76" name="Text Box 31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77" name="Text Box 31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78" name="Text Box 31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79" name="Text Box 31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80" name="Text Box 31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81" name="Text Box 31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82" name="Text Box 31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83" name="Text Box 31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84" name="Text Box 31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85" name="Text Box 31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86" name="Text Box 31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87" name="Text Box 31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88" name="Text Box 31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89" name="Text Box 31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90" name="Text Box 31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91" name="Text Box 31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92" name="Text Box 31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93" name="Text Box 31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94" name="Text Box 31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95" name="Text Box 31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96" name="Text Box 31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97" name="Text Box 31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98" name="Text Box 31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99" name="Text Box 31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00" name="Text Box 31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01" name="Text Box 31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02" name="Text Box 31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03" name="Text Box 31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04" name="Text Box 31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05" name="Text Box 31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06" name="Text Box 31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07" name="Text Box 31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08" name="Text Box 31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09" name="Text Box 31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10" name="Text Box 31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11" name="Text Box 31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12" name="Text Box 31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13" name="Text Box 31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14" name="Text Box 31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15" name="Text Box 31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16" name="Text Box 31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17" name="Text Box 31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18" name="Text Box 31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19" name="Text Box 31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20" name="Text Box 31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21" name="Text Box 31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22" name="Text Box 31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23" name="Text Box 31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24" name="Text Box 31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25" name="Text Box 31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26" name="Text Box 31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27" name="Text Box 31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28" name="Text Box 31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29" name="Text Box 31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30" name="Text Box 31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31" name="Text Box 31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32" name="Text Box 31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33" name="Text Box 31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34" name="Text Box 31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35" name="Text Box 31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36" name="Text Box 31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37" name="Text Box 31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38" name="Text Box 31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39" name="Text Box 31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40" name="Text Box 31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41" name="Text Box 31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42" name="Text Box 31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43" name="Text Box 31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44" name="Text Box 32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45" name="Text Box 32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46" name="Text Box 32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47" name="Text Box 32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48" name="Text Box 32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49" name="Text Box 32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50" name="Text Box 32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51" name="Text Box 32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52" name="Text Box 32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53" name="Text Box 32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54" name="Text Box 32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55" name="Text Box 32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56" name="Text Box 32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57" name="Text Box 32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58" name="Text Box 32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59" name="Text Box 32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60" name="Text Box 32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61" name="Text Box 32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62" name="Text Box 32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63" name="Text Box 32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64" name="Text Box 32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65" name="Text Box 32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66" name="Text Box 32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67" name="Text Box 32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68" name="Text Box 32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69" name="Text Box 32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70" name="Text Box 32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71" name="Text Box 32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72" name="Text Box 32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73" name="Text Box 32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74" name="Text Box 32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75" name="Text Box 32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76" name="Text Box 32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77" name="Text Box 32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78" name="Text Box 32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79" name="Text Box 32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80" name="Text Box 32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81" name="Text Box 32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82" name="Text Box 32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83" name="Text Box 32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84" name="Text Box 32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85" name="Text Box 32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86" name="Text Box 32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87" name="Text Box 32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88" name="Text Box 32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89" name="Text Box 32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90" name="Text Box 32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91" name="Text Box 32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92" name="Text Box 32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93" name="Text Box 32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94" name="Text Box 32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95" name="Text Box 32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96" name="Text Box 32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97" name="Text Box 32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98" name="Text Box 32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499" name="Text Box 32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00" name="Text Box 32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01" name="Text Box 32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02" name="Text Box 32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03" name="Text Box 32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04" name="Text Box 32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05" name="Text Box 32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06" name="Text Box 32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07" name="Text Box 32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08" name="Text Box 32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09" name="Text Box 32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10" name="Text Box 32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11" name="Text Box 32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12" name="Text Box 32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13" name="Text Box 32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14" name="Text Box 32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15" name="Text Box 32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16" name="Text Box 32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17" name="Text Box 32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18" name="Text Box 32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19" name="Text Box 32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20" name="Text Box 32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21" name="Text Box 32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22" name="Text Box 32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23" name="Text Box 32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24" name="Text Box 32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25" name="Text Box 32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26" name="Text Box 32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27" name="Text Box 32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28" name="Text Box 32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29" name="Text Box 32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30" name="Text Box 32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31" name="Text Box 32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32" name="Text Box 32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33" name="Text Box 32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34" name="Text Box 32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35" name="Text Box 32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36" name="Text Box 32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37" name="Text Box 32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38" name="Text Box 32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39" name="Text Box 32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40" name="Text Box 32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41" name="Text Box 32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42" name="Text Box 32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43" name="Text Box 32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44" name="Text Box 33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45" name="Text Box 33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46" name="Text Box 33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47" name="Text Box 33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48" name="Text Box 33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49" name="Text Box 33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50" name="Text Box 33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51" name="Text Box 33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52" name="Text Box 33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53" name="Text Box 33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54" name="Text Box 33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55" name="Text Box 33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56" name="Text Box 33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57" name="Text Box 33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58" name="Text Box 33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59" name="Text Box 33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60" name="Text Box 33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61" name="Text Box 33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62" name="Text Box 33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63" name="Text Box 33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64" name="Text Box 33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65" name="Text Box 33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66" name="Text Box 33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67" name="Text Box 33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68" name="Text Box 33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69" name="Text Box 33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70" name="Text Box 33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71" name="Text Box 33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72" name="Text Box 33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73" name="Text Box 33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74" name="Text Box 33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75" name="Text Box 33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76" name="Text Box 33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77" name="Text Box 33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78" name="Text Box 33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79" name="Text Box 33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80" name="Text Box 33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81" name="Text Box 33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82" name="Text Box 33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83" name="Text Box 33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84" name="Text Box 33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85" name="Text Box 33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86" name="Text Box 33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87" name="Text Box 33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88" name="Text Box 33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89" name="Text Box 33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90" name="Text Box 33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91" name="Text Box 33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92" name="Text Box 33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93" name="Text Box 33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94" name="Text Box 33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95" name="Text Box 33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96" name="Text Box 33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97" name="Text Box 33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98" name="Text Box 33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599" name="Text Box 33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00" name="Text Box 33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01" name="Text Box 33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02" name="Text Box 33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03" name="Text Box 33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04" name="Text Box 33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05" name="Text Box 33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06" name="Text Box 33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07" name="Text Box 33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08" name="Text Box 33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09" name="Text Box 33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10" name="Text Box 33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11" name="Text Box 33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12" name="Text Box 33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13" name="Text Box 33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14" name="Text Box 33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15" name="Text Box 33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16" name="Text Box 33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17" name="Text Box 33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18" name="Text Box 33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19" name="Text Box 33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20" name="Text Box 33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21" name="Text Box 33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22" name="Text Box 33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23" name="Text Box 33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24" name="Text Box 33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25" name="Text Box 33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26" name="Text Box 33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27" name="Text Box 33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28" name="Text Box 33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29" name="Text Box 33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30" name="Text Box 33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31" name="Text Box 33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32" name="Text Box 33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33" name="Text Box 33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34" name="Text Box 33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35" name="Text Box 33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36" name="Text Box 33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37" name="Text Box 33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38" name="Text Box 33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39" name="Text Box 33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40" name="Text Box 33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41" name="Text Box 33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42" name="Text Box 33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43" name="Text Box 33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44" name="Text Box 34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45" name="Text Box 34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46" name="Text Box 34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47" name="Text Box 34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48" name="Text Box 34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49" name="Text Box 34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50" name="Text Box 34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51" name="Text Box 34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52" name="Text Box 34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53" name="Text Box 34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54" name="Text Box 34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55" name="Text Box 34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56" name="Text Box 34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57" name="Text Box 34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58" name="Text Box 34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59" name="Text Box 34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60" name="Text Box 34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61" name="Text Box 34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62" name="Text Box 34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63" name="Text Box 34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64" name="Text Box 34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65" name="Text Box 34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66" name="Text Box 34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67" name="Text Box 34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68" name="Text Box 34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69" name="Text Box 34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70" name="Text Box 34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71" name="Text Box 34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72" name="Text Box 34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73" name="Text Box 34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74" name="Text Box 34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75" name="Text Box 34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76" name="Text Box 34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77" name="Text Box 34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78" name="Text Box 34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79" name="Text Box 34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80" name="Text Box 34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81" name="Text Box 34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82" name="Text Box 34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83" name="Text Box 34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84" name="Text Box 34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85" name="Text Box 34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86" name="Text Box 34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87" name="Text Box 34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88" name="Text Box 34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89" name="Text Box 34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90" name="Text Box 34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91" name="Text Box 34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92" name="Text Box 34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93" name="Text Box 34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94" name="Text Box 34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95" name="Text Box 34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96" name="Text Box 34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97" name="Text Box 34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98" name="Text Box 34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699" name="Text Box 34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00" name="Text Box 34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01" name="Text Box 34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02" name="Text Box 34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03" name="Text Box 34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04" name="Text Box 34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05" name="Text Box 34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06" name="Text Box 34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07" name="Text Box 34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08" name="Text Box 34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09" name="Text Box 34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10" name="Text Box 34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11" name="Text Box 34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12" name="Text Box 34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13" name="Text Box 34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14" name="Text Box 34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15" name="Text Box 34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16" name="Text Box 34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17" name="Text Box 34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18" name="Text Box 34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19" name="Text Box 34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20" name="Text Box 34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21" name="Text Box 34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22" name="Text Box 34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23" name="Text Box 34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24" name="Text Box 34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25" name="Text Box 34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26" name="Text Box 34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27" name="Text Box 34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28" name="Text Box 34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29" name="Text Box 34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30" name="Text Box 34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31" name="Text Box 34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32" name="Text Box 34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33" name="Text Box 34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34" name="Text Box 34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35" name="Text Box 34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36" name="Text Box 34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37" name="Text Box 34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38" name="Text Box 34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39" name="Text Box 34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40" name="Text Box 34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41" name="Text Box 34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42" name="Text Box 34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43" name="Text Box 34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44" name="Text Box 35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45" name="Text Box 35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46" name="Text Box 35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47" name="Text Box 35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48" name="Text Box 35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49" name="Text Box 35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50" name="Text Box 35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51" name="Text Box 35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52" name="Text Box 35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53" name="Text Box 35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54" name="Text Box 35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55" name="Text Box 35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56" name="Text Box 35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57" name="Text Box 35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58" name="Text Box 35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59" name="Text Box 35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60" name="Text Box 35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61" name="Text Box 35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62" name="Text Box 35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63" name="Text Box 35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64" name="Text Box 35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65" name="Text Box 35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66" name="Text Box 35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67" name="Text Box 35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68" name="Text Box 35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69" name="Text Box 35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70" name="Text Box 35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71" name="Text Box 35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72" name="Text Box 35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73" name="Text Box 35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74" name="Text Box 35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75" name="Text Box 35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76" name="Text Box 35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77" name="Text Box 35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78" name="Text Box 35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79" name="Text Box 35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80" name="Text Box 35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81" name="Text Box 35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82" name="Text Box 35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83" name="Text Box 35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84" name="Text Box 35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85" name="Text Box 35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86" name="Text Box 35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87" name="Text Box 35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88" name="Text Box 35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89" name="Text Box 35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90" name="Text Box 35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91" name="Text Box 35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92" name="Text Box 35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93" name="Text Box 35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94" name="Text Box 35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95" name="Text Box 35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96" name="Text Box 35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97" name="Text Box 35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98" name="Text Box 35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799" name="Text Box 35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00" name="Text Box 35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01" name="Text Box 35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02" name="Text Box 35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03" name="Text Box 35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04" name="Text Box 35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05" name="Text Box 35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06" name="Text Box 35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07" name="Text Box 35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08" name="Text Box 35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09" name="Text Box 35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10" name="Text Box 35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11" name="Text Box 35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12" name="Text Box 35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13" name="Text Box 35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14" name="Text Box 35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15" name="Text Box 35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16" name="Text Box 35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17" name="Text Box 35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18" name="Text Box 35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19" name="Text Box 35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20" name="Text Box 35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21" name="Text Box 35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22" name="Text Box 35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23" name="Text Box 35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24" name="Text Box 35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25" name="Text Box 35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26" name="Text Box 35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27" name="Text Box 35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28" name="Text Box 35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29" name="Text Box 35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30" name="Text Box 35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31" name="Text Box 35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32" name="Text Box 35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33" name="Text Box 35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34" name="Text Box 35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35" name="Text Box 35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36" name="Text Box 35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37" name="Text Box 35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38" name="Text Box 35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39" name="Text Box 35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40" name="Text Box 35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41" name="Text Box 35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42" name="Text Box 35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43" name="Text Box 35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44" name="Text Box 36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45" name="Text Box 36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46" name="Text Box 36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47" name="Text Box 36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48" name="Text Box 36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49" name="Text Box 36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50" name="Text Box 36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51" name="Text Box 36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52" name="Text Box 36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53" name="Text Box 36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54" name="Text Box 36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55" name="Text Box 36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56" name="Text Box 36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57" name="Text Box 36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58" name="Text Box 36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59" name="Text Box 36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60" name="Text Box 36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61" name="Text Box 36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62" name="Text Box 36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63" name="Text Box 36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64" name="Text Box 36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65" name="Text Box 36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66" name="Text Box 36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67" name="Text Box 36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68" name="Text Box 36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69" name="Text Box 36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70" name="Text Box 36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71" name="Text Box 36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72" name="Text Box 36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73" name="Text Box 36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74" name="Text Box 36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75" name="Text Box 36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76" name="Text Box 36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77" name="Text Box 36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78" name="Text Box 36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79" name="Text Box 36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80" name="Text Box 36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81" name="Text Box 36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82" name="Text Box 36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83" name="Text Box 36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84" name="Text Box 36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85" name="Text Box 36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86" name="Text Box 36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87" name="Text Box 36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88" name="Text Box 36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89" name="Text Box 36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90" name="Text Box 36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91" name="Text Box 36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92" name="Text Box 36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93" name="Text Box 36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94" name="Text Box 36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95" name="Text Box 36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96" name="Text Box 36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97" name="Text Box 36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98" name="Text Box 36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899" name="Text Box 36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00" name="Text Box 36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01" name="Text Box 36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02" name="Text Box 36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03" name="Text Box 36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04" name="Text Box 36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05" name="Text Box 36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06" name="Text Box 36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07" name="Text Box 36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08" name="Text Box 36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09" name="Text Box 36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10" name="Text Box 36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11" name="Text Box 36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12" name="Text Box 36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13" name="Text Box 36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14" name="Text Box 36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15" name="Text Box 36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16" name="Text Box 36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17" name="Text Box 36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18" name="Text Box 36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19" name="Text Box 36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20" name="Text Box 36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21" name="Text Box 36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22" name="Text Box 36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23" name="Text Box 36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24" name="Text Box 36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25" name="Text Box 36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26" name="Text Box 36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27" name="Text Box 36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28" name="Text Box 36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29" name="Text Box 36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30" name="Text Box 36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31" name="Text Box 36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32" name="Text Box 36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33" name="Text Box 36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34" name="Text Box 36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35" name="Text Box 36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36" name="Text Box 36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37" name="Text Box 36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38" name="Text Box 36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39" name="Text Box 36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40" name="Text Box 36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41" name="Text Box 36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42" name="Text Box 36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43" name="Text Box 36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44" name="Text Box 37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45" name="Text Box 37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46" name="Text Box 37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47" name="Text Box 37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48" name="Text Box 37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49" name="Text Box 37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50" name="Text Box 37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51" name="Text Box 37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52" name="Text Box 37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53" name="Text Box 37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54" name="Text Box 37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55" name="Text Box 37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56" name="Text Box 37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57" name="Text Box 37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58" name="Text Box 37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59" name="Text Box 37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60" name="Text Box 37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61" name="Text Box 37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62" name="Text Box 37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63" name="Text Box 37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64" name="Text Box 37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65" name="Text Box 37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66" name="Text Box 37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67" name="Text Box 37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68" name="Text Box 37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69" name="Text Box 37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70" name="Text Box 37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71" name="Text Box 37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72" name="Text Box 37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73" name="Text Box 37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74" name="Text Box 37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75" name="Text Box 37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76" name="Text Box 37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77" name="Text Box 37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78" name="Text Box 37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79" name="Text Box 37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80" name="Text Box 37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81" name="Text Box 37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82" name="Text Box 37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83" name="Text Box 37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84" name="Text Box 37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85" name="Text Box 37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86" name="Text Box 37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87" name="Text Box 37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88" name="Text Box 37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89" name="Text Box 37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90" name="Text Box 37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91" name="Text Box 37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92" name="Text Box 37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93" name="Text Box 37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94" name="Text Box 37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95" name="Text Box 37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96" name="Text Box 37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97" name="Text Box 37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98" name="Text Box 37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999" name="Text Box 37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00" name="Text Box 37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01" name="Text Box 37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02" name="Text Box 37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03" name="Text Box 37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04" name="Text Box 37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05" name="Text Box 37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06" name="Text Box 37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07" name="Text Box 37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08" name="Text Box 37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09" name="Text Box 37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10" name="Text Box 37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11" name="Text Box 37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12" name="Text Box 37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13" name="Text Box 37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14" name="Text Box 37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15" name="Text Box 37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16" name="Text Box 37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17" name="Text Box 37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18" name="Text Box 37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19" name="Text Box 37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20" name="Text Box 37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21" name="Text Box 37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22" name="Text Box 37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23" name="Text Box 37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24" name="Text Box 37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25" name="Text Box 37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26" name="Text Box 37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27" name="Text Box 37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28" name="Text Box 37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29" name="Text Box 37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30" name="Text Box 37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31" name="Text Box 37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32" name="Text Box 37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33" name="Text Box 37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34" name="Text Box 37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35" name="Text Box 37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36" name="Text Box 37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37" name="Text Box 37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38" name="Text Box 37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39" name="Text Box 37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40" name="Text Box 37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41" name="Text Box 37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42" name="Text Box 37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43" name="Text Box 37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44" name="Text Box 38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45" name="Text Box 38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46" name="Text Box 38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47" name="Text Box 38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48" name="Text Box 38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49" name="Text Box 38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50" name="Text Box 38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51" name="Text Box 38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52" name="Text Box 38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53" name="Text Box 38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54" name="Text Box 38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55" name="Text Box 38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56" name="Text Box 38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57" name="Text Box 38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58" name="Text Box 38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59" name="Text Box 38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60" name="Text Box 38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61" name="Text Box 38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62" name="Text Box 38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63" name="Text Box 38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64" name="Text Box 38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65" name="Text Box 38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66" name="Text Box 38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67" name="Text Box 38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68" name="Text Box 38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69" name="Text Box 38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70" name="Text Box 38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71" name="Text Box 38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72" name="Text Box 38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73" name="Text Box 38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74" name="Text Box 38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75" name="Text Box 38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76" name="Text Box 38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77" name="Text Box 38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78" name="Text Box 38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79" name="Text Box 38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80" name="Text Box 38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81" name="Text Box 38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82" name="Text Box 38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83" name="Text Box 38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84" name="Text Box 38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85" name="Text Box 38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86" name="Text Box 38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87" name="Text Box 38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88" name="Text Box 38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89" name="Text Box 38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90" name="Text Box 38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91" name="Text Box 38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92" name="Text Box 38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93" name="Text Box 38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94" name="Text Box 38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95" name="Text Box 38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96" name="Text Box 38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97" name="Text Box 38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98" name="Text Box 38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099" name="Text Box 38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00" name="Text Box 38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01" name="Text Box 38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02" name="Text Box 38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03" name="Text Box 38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04" name="Text Box 38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05" name="Text Box 38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06" name="Text Box 38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07" name="Text Box 38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08" name="Text Box 38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09" name="Text Box 38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10" name="Text Box 38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11" name="Text Box 38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12" name="Text Box 38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13" name="Text Box 38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14" name="Text Box 38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15" name="Text Box 38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16" name="Text Box 38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17" name="Text Box 38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18" name="Text Box 38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19" name="Text Box 38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20" name="Text Box 38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21" name="Text Box 38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22" name="Text Box 38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23" name="Text Box 38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24" name="Text Box 38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25" name="Text Box 38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26" name="Text Box 38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27" name="Text Box 38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28" name="Text Box 38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29" name="Text Box 38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30" name="Text Box 38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31" name="Text Box 38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32" name="Text Box 38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33" name="Text Box 38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34" name="Text Box 38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35" name="Text Box 38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36" name="Text Box 38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37" name="Text Box 38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38" name="Text Box 38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39" name="Text Box 38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40" name="Text Box 38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41" name="Text Box 38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42" name="Text Box 38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43" name="Text Box 38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44" name="Text Box 39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45" name="Text Box 39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46" name="Text Box 39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47" name="Text Box 39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48" name="Text Box 39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49" name="Text Box 39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50" name="Text Box 39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51" name="Text Box 39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52" name="Text Box 39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53" name="Text Box 39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54" name="Text Box 39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55" name="Text Box 39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56" name="Text Box 39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57" name="Text Box 39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58" name="Text Box 39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59" name="Text Box 39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60" name="Text Box 39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61" name="Text Box 39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62" name="Text Box 39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63" name="Text Box 39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64" name="Text Box 39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65" name="Text Box 39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66" name="Text Box 39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67" name="Text Box 39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68" name="Text Box 39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69" name="Text Box 39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70" name="Text Box 39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71" name="Text Box 39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72" name="Text Box 39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73" name="Text Box 39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74" name="Text Box 39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75" name="Text Box 39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76" name="Text Box 39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77" name="Text Box 39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78" name="Text Box 39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79" name="Text Box 39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80" name="Text Box 39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81" name="Text Box 39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82" name="Text Box 39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83" name="Text Box 39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84" name="Text Box 39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85" name="Text Box 39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86" name="Text Box 39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87" name="Text Box 39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88" name="Text Box 39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89" name="Text Box 39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90" name="Text Box 39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91" name="Text Box 39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92" name="Text Box 39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93" name="Text Box 39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94" name="Text Box 39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95" name="Text Box 39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96" name="Text Box 39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97" name="Text Box 39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98" name="Text Box 39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199" name="Text Box 39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00" name="Text Box 39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01" name="Text Box 39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02" name="Text Box 39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03" name="Text Box 39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04" name="Text Box 39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05" name="Text Box 39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06" name="Text Box 39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07" name="Text Box 39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08" name="Text Box 39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09" name="Text Box 39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10" name="Text Box 39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11" name="Text Box 39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12" name="Text Box 39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13" name="Text Box 39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14" name="Text Box 39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15" name="Text Box 39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16" name="Text Box 39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17" name="Text Box 39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18" name="Text Box 39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19" name="Text Box 39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20" name="Text Box 39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21" name="Text Box 39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22" name="Text Box 39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23" name="Text Box 39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24" name="Text Box 39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25" name="Text Box 39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26" name="Text Box 39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27" name="Text Box 39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28" name="Text Box 39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29" name="Text Box 39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30" name="Text Box 39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31" name="Text Box 39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32" name="Text Box 39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33" name="Text Box 39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34" name="Text Box 39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35" name="Text Box 39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36" name="Text Box 39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37" name="Text Box 39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38" name="Text Box 39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39" name="Text Box 39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40" name="Text Box 39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41" name="Text Box 39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42" name="Text Box 39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43" name="Text Box 39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44" name="Text Box 40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45" name="Text Box 40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46" name="Text Box 40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47" name="Text Box 40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48" name="Text Box 40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49" name="Text Box 40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50" name="Text Box 40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51" name="Text Box 40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52" name="Text Box 40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53" name="Text Box 40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54" name="Text Box 40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55" name="Text Box 40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56" name="Text Box 40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57" name="Text Box 40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58" name="Text Box 40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59" name="Text Box 40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60" name="Text Box 40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61" name="Text Box 40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62" name="Text Box 40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63" name="Text Box 40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64" name="Text Box 40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65" name="Text Box 40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66" name="Text Box 40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67" name="Text Box 40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68" name="Text Box 40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69" name="Text Box 40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70" name="Text Box 40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71" name="Text Box 40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72" name="Text Box 40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73" name="Text Box 40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74" name="Text Box 40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75" name="Text Box 40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76" name="Text Box 40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77" name="Text Box 40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78" name="Text Box 40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79" name="Text Box 40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80" name="Text Box 40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81" name="Text Box 40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82" name="Text Box 40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83" name="Text Box 40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84" name="Text Box 40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85" name="Text Box 40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86" name="Text Box 40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87" name="Text Box 40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88" name="Text Box 40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89" name="Text Box 40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90" name="Text Box 40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91" name="Text Box 40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92" name="Text Box 40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93" name="Text Box 40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94" name="Text Box 40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95" name="Text Box 40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96" name="Text Box 40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97" name="Text Box 40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98" name="Text Box 40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299" name="Text Box 40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00" name="Text Box 40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01" name="Text Box 40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02" name="Text Box 40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03" name="Text Box 40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04" name="Text Box 40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05" name="Text Box 40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06" name="Text Box 40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07" name="Text Box 40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08" name="Text Box 40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09" name="Text Box 40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10" name="Text Box 40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11" name="Text Box 40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12" name="Text Box 40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13" name="Text Box 40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14" name="Text Box 40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15" name="Text Box 40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16" name="Text Box 40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17" name="Text Box 40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18" name="Text Box 40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19" name="Text Box 40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20" name="Text Box 40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21" name="Text Box 40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22" name="Text Box 40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23" name="Text Box 40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24" name="Text Box 40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25" name="Text Box 40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26" name="Text Box 40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27" name="Text Box 40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28" name="Text Box 40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29" name="Text Box 40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30" name="Text Box 40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31" name="Text Box 40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32" name="Text Box 40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33" name="Text Box 40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34" name="Text Box 40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35" name="Text Box 40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36" name="Text Box 40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37" name="Text Box 40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38" name="Text Box 40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39" name="Text Box 40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40" name="Text Box 40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41" name="Text Box 40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42" name="Text Box 40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43" name="Text Box 40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44" name="Text Box 41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45" name="Text Box 41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46" name="Text Box 41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47" name="Text Box 41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48" name="Text Box 41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49" name="Text Box 41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50" name="Text Box 41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51" name="Text Box 41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52" name="Text Box 41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53" name="Text Box 41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54" name="Text Box 41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55" name="Text Box 41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56" name="Text Box 41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57" name="Text Box 41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58" name="Text Box 41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59" name="Text Box 41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60" name="Text Box 41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61" name="Text Box 41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62" name="Text Box 41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63" name="Text Box 41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64" name="Text Box 41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65" name="Text Box 41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66" name="Text Box 41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67" name="Text Box 41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68" name="Text Box 41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69" name="Text Box 41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70" name="Text Box 41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71" name="Text Box 41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72" name="Text Box 41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73" name="Text Box 41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74" name="Text Box 41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75" name="Text Box 41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76" name="Text Box 41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77" name="Text Box 41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78" name="Text Box 41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79" name="Text Box 41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80" name="Text Box 41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81" name="Text Box 41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82" name="Text Box 41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83" name="Text Box 41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84" name="Text Box 41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85" name="Text Box 41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86" name="Text Box 41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87" name="Text Box 41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88" name="Text Box 41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89" name="Text Box 41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90" name="Text Box 41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91" name="Text Box 41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92" name="Text Box 41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93" name="Text Box 41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94" name="Text Box 41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95" name="Text Box 41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96" name="Text Box 41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97" name="Text Box 41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98" name="Text Box 41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399" name="Text Box 41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00" name="Text Box 41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01" name="Text Box 41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02" name="Text Box 41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03" name="Text Box 41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04" name="Text Box 41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05" name="Text Box 41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06" name="Text Box 41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07" name="Text Box 41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08" name="Text Box 41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09" name="Text Box 41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10" name="Text Box 41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11" name="Text Box 41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12" name="Text Box 41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13" name="Text Box 41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14" name="Text Box 41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15" name="Text Box 41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16" name="Text Box 41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17" name="Text Box 41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18" name="Text Box 41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19" name="Text Box 41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20" name="Text Box 41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21" name="Text Box 41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22" name="Text Box 41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23" name="Text Box 41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24" name="Text Box 41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25" name="Text Box 41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26" name="Text Box 41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27" name="Text Box 41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28" name="Text Box 41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29" name="Text Box 41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30" name="Text Box 41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31" name="Text Box 41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32" name="Text Box 41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33" name="Text Box 41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34" name="Text Box 41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35" name="Text Box 41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36" name="Text Box 41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37" name="Text Box 41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38" name="Text Box 41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39" name="Text Box 41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40" name="Text Box 41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41" name="Text Box 41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42" name="Text Box 41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43" name="Text Box 41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44" name="Text Box 42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45" name="Text Box 42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46" name="Text Box 42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47" name="Text Box 42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48" name="Text Box 42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49" name="Text Box 42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50" name="Text Box 42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51" name="Text Box 42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52" name="Text Box 42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53" name="Text Box 42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54" name="Text Box 42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55" name="Text Box 42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56" name="Text Box 42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57" name="Text Box 42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58" name="Text Box 42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59" name="Text Box 42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60" name="Text Box 42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61" name="Text Box 42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62" name="Text Box 42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63" name="Text Box 42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64" name="Text Box 42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65" name="Text Box 42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66" name="Text Box 42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67" name="Text Box 42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68" name="Text Box 42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69" name="Text Box 42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70" name="Text Box 42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71" name="Text Box 42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72" name="Text Box 42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73" name="Text Box 42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74" name="Text Box 42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75" name="Text Box 42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76" name="Text Box 42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77" name="Text Box 42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78" name="Text Box 42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79" name="Text Box 42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80" name="Text Box 42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81" name="Text Box 42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82" name="Text Box 42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83" name="Text Box 42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84" name="Text Box 42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85" name="Text Box 42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86" name="Text Box 42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87" name="Text Box 42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88" name="Text Box 42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89" name="Text Box 42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90" name="Text Box 42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91" name="Text Box 42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92" name="Text Box 42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93" name="Text Box 42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94" name="Text Box 42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95" name="Text Box 42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96" name="Text Box 42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97" name="Text Box 42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98" name="Text Box 42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499" name="Text Box 42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00" name="Text Box 42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01" name="Text Box 42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02" name="Text Box 42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03" name="Text Box 42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04" name="Text Box 42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05" name="Text Box 42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06" name="Text Box 42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07" name="Text Box 42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08" name="Text Box 42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09" name="Text Box 42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10" name="Text Box 42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11" name="Text Box 42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12" name="Text Box 42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13" name="Text Box 42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14" name="Text Box 42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15" name="Text Box 42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16" name="Text Box 42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17" name="Text Box 42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18" name="Text Box 42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19" name="Text Box 42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20" name="Text Box 42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21" name="Text Box 42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22" name="Text Box 42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23" name="Text Box 42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24" name="Text Box 42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25" name="Text Box 42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26" name="Text Box 42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27" name="Text Box 42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28" name="Text Box 42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29" name="Text Box 42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30" name="Text Box 42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31" name="Text Box 42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32" name="Text Box 42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33" name="Text Box 42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34" name="Text Box 42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35" name="Text Box 42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36" name="Text Box 42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37" name="Text Box 42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38" name="Text Box 42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39" name="Text Box 42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40" name="Text Box 42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41" name="Text Box 42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42" name="Text Box 42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43" name="Text Box 42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44" name="Text Box 43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45" name="Text Box 43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46" name="Text Box 43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47" name="Text Box 43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48" name="Text Box 43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49" name="Text Box 43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50" name="Text Box 43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51" name="Text Box 43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52" name="Text Box 43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53" name="Text Box 43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54" name="Text Box 43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55" name="Text Box 43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56" name="Text Box 43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57" name="Text Box 43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58" name="Text Box 43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59" name="Text Box 43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60" name="Text Box 43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61" name="Text Box 43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62" name="Text Box 43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63" name="Text Box 43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64" name="Text Box 43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65" name="Text Box 43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66" name="Text Box 43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67" name="Text Box 43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68" name="Text Box 43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69" name="Text Box 43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70" name="Text Box 43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71" name="Text Box 43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72" name="Text Box 43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73" name="Text Box 43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74" name="Text Box 43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75" name="Text Box 43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76" name="Text Box 43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77" name="Text Box 43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78" name="Text Box 43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79" name="Text Box 43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80" name="Text Box 43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81" name="Text Box 43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82" name="Text Box 43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83" name="Text Box 43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84" name="Text Box 43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85" name="Text Box 43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86" name="Text Box 43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87" name="Text Box 43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88" name="Text Box 43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89" name="Text Box 43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90" name="Text Box 43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91" name="Text Box 43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92" name="Text Box 43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93" name="Text Box 43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94" name="Text Box 43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95" name="Text Box 43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96" name="Text Box 43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97" name="Text Box 43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98" name="Text Box 43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599" name="Text Box 43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00" name="Text Box 43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01" name="Text Box 43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02" name="Text Box 43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03" name="Text Box 43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04" name="Text Box 43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05" name="Text Box 43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06" name="Text Box 43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07" name="Text Box 43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08" name="Text Box 43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09" name="Text Box 43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10" name="Text Box 43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11" name="Text Box 43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12" name="Text Box 43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13" name="Text Box 43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14" name="Text Box 43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15" name="Text Box 43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16" name="Text Box 43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17" name="Text Box 43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18" name="Text Box 43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19" name="Text Box 43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20" name="Text Box 43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21" name="Text Box 43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22" name="Text Box 43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23" name="Text Box 43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24" name="Text Box 43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25" name="Text Box 43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26" name="Text Box 43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27" name="Text Box 43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28" name="Text Box 43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29" name="Text Box 43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30" name="Text Box 43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31" name="Text Box 43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32" name="Text Box 43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33" name="Text Box 43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34" name="Text Box 43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35" name="Text Box 43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36" name="Text Box 43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37" name="Text Box 43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38" name="Text Box 43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39" name="Text Box 43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40" name="Text Box 43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41" name="Text Box 43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42" name="Text Box 43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43" name="Text Box 43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44" name="Text Box 44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45" name="Text Box 44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46" name="Text Box 44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47" name="Text Box 44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48" name="Text Box 44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49" name="Text Box 44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50" name="Text Box 44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51" name="Text Box 44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52" name="Text Box 44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53" name="Text Box 44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54" name="Text Box 44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55" name="Text Box 44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56" name="Text Box 44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57" name="Text Box 44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58" name="Text Box 44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59" name="Text Box 44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60" name="Text Box 44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61" name="Text Box 44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62" name="Text Box 44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63" name="Text Box 44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64" name="Text Box 44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65" name="Text Box 44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66" name="Text Box 44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67" name="Text Box 44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68" name="Text Box 44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69" name="Text Box 44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70" name="Text Box 44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71" name="Text Box 44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72" name="Text Box 44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73" name="Text Box 44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74" name="Text Box 44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75" name="Text Box 44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76" name="Text Box 44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77" name="Text Box 44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78" name="Text Box 44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79" name="Text Box 44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80" name="Text Box 44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81" name="Text Box 44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82" name="Text Box 44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83" name="Text Box 44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84" name="Text Box 44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85" name="Text Box 44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86" name="Text Box 44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87" name="Text Box 44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88" name="Text Box 44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89" name="Text Box 44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90" name="Text Box 44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91" name="Text Box 44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92" name="Text Box 44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93" name="Text Box 44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94" name="Text Box 44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95" name="Text Box 44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96" name="Text Box 44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97" name="Text Box 44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98" name="Text Box 44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699" name="Text Box 44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00" name="Text Box 44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01" name="Text Box 44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02" name="Text Box 44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03" name="Text Box 44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04" name="Text Box 44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05" name="Text Box 44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06" name="Text Box 44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07" name="Text Box 44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08" name="Text Box 44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09" name="Text Box 44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10" name="Text Box 44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11" name="Text Box 44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12" name="Text Box 44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13" name="Text Box 44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14" name="Text Box 44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15" name="Text Box 44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16" name="Text Box 44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17" name="Text Box 44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18" name="Text Box 44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19" name="Text Box 44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20" name="Text Box 44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21" name="Text Box 44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22" name="Text Box 44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23" name="Text Box 44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24" name="Text Box 44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25" name="Text Box 44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26" name="Text Box 44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27" name="Text Box 44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28" name="Text Box 44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29" name="Text Box 44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30" name="Text Box 44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31" name="Text Box 44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32" name="Text Box 44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33" name="Text Box 44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34" name="Text Box 44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35" name="Text Box 44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36" name="Text Box 44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37" name="Text Box 44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38" name="Text Box 44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39" name="Text Box 44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40" name="Text Box 44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41" name="Text Box 44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42" name="Text Box 44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43" name="Text Box 44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44" name="Text Box 45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45" name="Text Box 45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46" name="Text Box 45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47" name="Text Box 45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48" name="Text Box 45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49" name="Text Box 45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50" name="Text Box 45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51" name="Text Box 45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52" name="Text Box 45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53" name="Text Box 45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54" name="Text Box 45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55" name="Text Box 45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56" name="Text Box 45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57" name="Text Box 45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58" name="Text Box 45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59" name="Text Box 45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60" name="Text Box 45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61" name="Text Box 45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62" name="Text Box 45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63" name="Text Box 45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64" name="Text Box 45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65" name="Text Box 45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66" name="Text Box 45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67" name="Text Box 45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68" name="Text Box 45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69" name="Text Box 45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70" name="Text Box 45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71" name="Text Box 45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72" name="Text Box 45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73" name="Text Box 45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74" name="Text Box 45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75" name="Text Box 45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76" name="Text Box 45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77" name="Text Box 45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78" name="Text Box 45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79" name="Text Box 45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80" name="Text Box 45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81" name="Text Box 45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82" name="Text Box 45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83" name="Text Box 45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84" name="Text Box 45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85" name="Text Box 45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86" name="Text Box 45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87" name="Text Box 45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88" name="Text Box 45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89" name="Text Box 45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90" name="Text Box 45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91" name="Text Box 45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92" name="Text Box 45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93" name="Text Box 45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94" name="Text Box 45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95" name="Text Box 45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96" name="Text Box 45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97" name="Text Box 45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98" name="Text Box 45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799" name="Text Box 45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00" name="Text Box 45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01" name="Text Box 45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02" name="Text Box 45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03" name="Text Box 45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04" name="Text Box 45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05" name="Text Box 45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06" name="Text Box 45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07" name="Text Box 45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08" name="Text Box 45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09" name="Text Box 45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10" name="Text Box 45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11" name="Text Box 45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12" name="Text Box 45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13" name="Text Box 45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14" name="Text Box 45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15" name="Text Box 45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16" name="Text Box 45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17" name="Text Box 45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18" name="Text Box 45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19" name="Text Box 45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20" name="Text Box 45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21" name="Text Box 45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22" name="Text Box 45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23" name="Text Box 45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24" name="Text Box 45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25" name="Text Box 45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26" name="Text Box 45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27" name="Text Box 45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28" name="Text Box 45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29" name="Text Box 45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30" name="Text Box 45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31" name="Text Box 45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32" name="Text Box 45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33" name="Text Box 45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34" name="Text Box 45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35" name="Text Box 45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36" name="Text Box 45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37" name="Text Box 45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38" name="Text Box 45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39" name="Text Box 45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40" name="Text Box 45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41" name="Text Box 45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42" name="Text Box 45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43" name="Text Box 45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44" name="Text Box 46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45" name="Text Box 46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46" name="Text Box 46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47" name="Text Box 46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48" name="Text Box 46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49" name="Text Box 46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50" name="Text Box 46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51" name="Text Box 46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52" name="Text Box 46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53" name="Text Box 46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54" name="Text Box 46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55" name="Text Box 46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56" name="Text Box 46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57" name="Text Box 46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58" name="Text Box 46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59" name="Text Box 46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60" name="Text Box 46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61" name="Text Box 46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62" name="Text Box 46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63" name="Text Box 46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64" name="Text Box 46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65" name="Text Box 46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66" name="Text Box 46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67" name="Text Box 46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68" name="Text Box 46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69" name="Text Box 46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70" name="Text Box 46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71" name="Text Box 46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72" name="Text Box 46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73" name="Text Box 46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74" name="Text Box 46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75" name="Text Box 46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76" name="Text Box 46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77" name="Text Box 46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78" name="Text Box 46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79" name="Text Box 46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80" name="Text Box 46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81" name="Text Box 46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82" name="Text Box 46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83" name="Text Box 46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84" name="Text Box 46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85" name="Text Box 46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86" name="Text Box 46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87" name="Text Box 46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88" name="Text Box 46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89" name="Text Box 46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90" name="Text Box 46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91" name="Text Box 46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92" name="Text Box 46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93" name="Text Box 46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94" name="Text Box 46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95" name="Text Box 46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96" name="Text Box 46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97" name="Text Box 46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98" name="Text Box 46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899" name="Text Box 46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00" name="Text Box 46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01" name="Text Box 46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02" name="Text Box 46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03" name="Text Box 46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04" name="Text Box 46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05" name="Text Box 46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06" name="Text Box 46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07" name="Text Box 46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08" name="Text Box 46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09" name="Text Box 46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10" name="Text Box 46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11" name="Text Box 46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12" name="Text Box 46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13" name="Text Box 46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14" name="Text Box 46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15" name="Text Box 46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16" name="Text Box 46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17" name="Text Box 46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18" name="Text Box 46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19" name="Text Box 46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20" name="Text Box 46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21" name="Text Box 46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22" name="Text Box 46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23" name="Text Box 46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24" name="Text Box 46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25" name="Text Box 46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26" name="Text Box 46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27" name="Text Box 46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28" name="Text Box 46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29" name="Text Box 46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30" name="Text Box 46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31" name="Text Box 46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32" name="Text Box 46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33" name="Text Box 46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34" name="Text Box 46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35" name="Text Box 46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36" name="Text Box 46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37" name="Text Box 46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38" name="Text Box 46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39" name="Text Box 46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40" name="Text Box 46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41" name="Text Box 46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42" name="Text Box 46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43" name="Text Box 46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44" name="Text Box 47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45" name="Text Box 47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46" name="Text Box 47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47" name="Text Box 47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48" name="Text Box 47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49" name="Text Box 47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50" name="Text Box 47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51" name="Text Box 47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52" name="Text Box 47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53" name="Text Box 47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54" name="Text Box 47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55" name="Text Box 47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56" name="Text Box 47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57" name="Text Box 47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58" name="Text Box 47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59" name="Text Box 47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60" name="Text Box 47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61" name="Text Box 47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62" name="Text Box 47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63" name="Text Box 47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64" name="Text Box 47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65" name="Text Box 47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66" name="Text Box 47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67" name="Text Box 47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68" name="Text Box 47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69" name="Text Box 47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70" name="Text Box 47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71" name="Text Box 47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72" name="Text Box 47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73" name="Text Box 47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74" name="Text Box 47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75" name="Text Box 47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76" name="Text Box 47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77" name="Text Box 47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78" name="Text Box 47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79" name="Text Box 47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80" name="Text Box 47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81" name="Text Box 47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82" name="Text Box 47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83" name="Text Box 47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84" name="Text Box 47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85" name="Text Box 47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86" name="Text Box 47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87" name="Text Box 47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88" name="Text Box 47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89" name="Text Box 47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90" name="Text Box 47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91" name="Text Box 47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92" name="Text Box 47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93" name="Text Box 47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94" name="Text Box 47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95" name="Text Box 47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96" name="Text Box 47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97" name="Text Box 47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98" name="Text Box 47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1999" name="Text Box 47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00" name="Text Box 47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01" name="Text Box 47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02" name="Text Box 47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03" name="Text Box 47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04" name="Text Box 47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05" name="Text Box 47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06" name="Text Box 47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07" name="Text Box 47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08" name="Text Box 47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09" name="Text Box 47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10" name="Text Box 47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11" name="Text Box 47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12" name="Text Box 47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13" name="Text Box 47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14" name="Text Box 47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15" name="Text Box 47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16" name="Text Box 47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17" name="Text Box 47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18" name="Text Box 47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19" name="Text Box 47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20" name="Text Box 47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21" name="Text Box 47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22" name="Text Box 47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23" name="Text Box 47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24" name="Text Box 47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25" name="Text Box 47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26" name="Text Box 47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27" name="Text Box 47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28" name="Text Box 47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29" name="Text Box 47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30" name="Text Box 47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31" name="Text Box 47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32" name="Text Box 47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33" name="Text Box 47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34" name="Text Box 47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35" name="Text Box 47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36" name="Text Box 47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37" name="Text Box 47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38" name="Text Box 47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39" name="Text Box 47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40" name="Text Box 47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41" name="Text Box 47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42" name="Text Box 47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43" name="Text Box 47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44" name="Text Box 48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45" name="Text Box 48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46" name="Text Box 48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47" name="Text Box 48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48" name="Text Box 48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49" name="Text Box 48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50" name="Text Box 48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51" name="Text Box 48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52" name="Text Box 48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53" name="Text Box 48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54" name="Text Box 48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55" name="Text Box 48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56" name="Text Box 48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57" name="Text Box 48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58" name="Text Box 48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59" name="Text Box 48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60" name="Text Box 48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61" name="Text Box 48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62" name="Text Box 48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63" name="Text Box 48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64" name="Text Box 48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65" name="Text Box 48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66" name="Text Box 48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67" name="Text Box 48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68" name="Text Box 48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69" name="Text Box 48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70" name="Text Box 48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71" name="Text Box 48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72" name="Text Box 48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73" name="Text Box 48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74" name="Text Box 48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75" name="Text Box 48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76" name="Text Box 48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77" name="Text Box 48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78" name="Text Box 48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79" name="Text Box 48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80" name="Text Box 48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81" name="Text Box 48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82" name="Text Box 48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83" name="Text Box 48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84" name="Text Box 48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85" name="Text Box 48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86" name="Text Box 48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87" name="Text Box 48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88" name="Text Box 48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89" name="Text Box 48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90" name="Text Box 48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91" name="Text Box 48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92" name="Text Box 48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93" name="Text Box 48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94" name="Text Box 48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95" name="Text Box 48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96" name="Text Box 48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97" name="Text Box 48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98" name="Text Box 48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099" name="Text Box 48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00" name="Text Box 48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01" name="Text Box 48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02" name="Text Box 48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03" name="Text Box 48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04" name="Text Box 48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05" name="Text Box 48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06" name="Text Box 48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07" name="Text Box 48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08" name="Text Box 48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09" name="Text Box 48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10" name="Text Box 48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11" name="Text Box 48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12" name="Text Box 48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13" name="Text Box 48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14" name="Text Box 48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15" name="Text Box 48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16" name="Text Box 48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17" name="Text Box 48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18" name="Text Box 48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19" name="Text Box 48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20" name="Text Box 48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21" name="Text Box 48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22" name="Text Box 48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23" name="Text Box 48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24" name="Text Box 48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25" name="Text Box 48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26" name="Text Box 48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27" name="Text Box 48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28" name="Text Box 48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29" name="Text Box 48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30" name="Text Box 48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31" name="Text Box 48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32" name="Text Box 48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33" name="Text Box 48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34" name="Text Box 48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35" name="Text Box 48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36" name="Text Box 48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37" name="Text Box 48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38" name="Text Box 48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39" name="Text Box 48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40" name="Text Box 48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41" name="Text Box 48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42" name="Text Box 48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43" name="Text Box 48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44" name="Text Box 49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45" name="Text Box 49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46" name="Text Box 49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47" name="Text Box 49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48" name="Text Box 49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49" name="Text Box 49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50" name="Text Box 49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51" name="Text Box 49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52" name="Text Box 49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53" name="Text Box 49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54" name="Text Box 49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55" name="Text Box 49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56" name="Text Box 49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57" name="Text Box 49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58" name="Text Box 49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59" name="Text Box 49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60" name="Text Box 49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61" name="Text Box 49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62" name="Text Box 49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63" name="Text Box 49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64" name="Text Box 49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65" name="Text Box 49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66" name="Text Box 49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67" name="Text Box 49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68" name="Text Box 49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69" name="Text Box 49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70" name="Text Box 49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71" name="Text Box 49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72" name="Text Box 49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73" name="Text Box 49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74" name="Text Box 49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75" name="Text Box 49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76" name="Text Box 49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77" name="Text Box 49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78" name="Text Box 49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79" name="Text Box 49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80" name="Text Box 49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81" name="Text Box 49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82" name="Text Box 49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83" name="Text Box 49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84" name="Text Box 49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85" name="Text Box 49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86" name="Text Box 49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87" name="Text Box 49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88" name="Text Box 49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89" name="Text Box 49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90" name="Text Box 49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91" name="Text Box 49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92" name="Text Box 49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93" name="Text Box 49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94" name="Text Box 49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95" name="Text Box 49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96" name="Text Box 49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97" name="Text Box 49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98" name="Text Box 49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199" name="Text Box 49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00" name="Text Box 49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01" name="Text Box 49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02" name="Text Box 49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03" name="Text Box 49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04" name="Text Box 49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05" name="Text Box 49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06" name="Text Box 49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07" name="Text Box 49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08" name="Text Box 49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09" name="Text Box 49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10" name="Text Box 49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11" name="Text Box 49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12" name="Text Box 49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13" name="Text Box 49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14" name="Text Box 49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15" name="Text Box 49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16" name="Text Box 49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17" name="Text Box 49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18" name="Text Box 49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19" name="Text Box 49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20" name="Text Box 49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21" name="Text Box 49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22" name="Text Box 49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23" name="Text Box 49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24" name="Text Box 49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25" name="Text Box 49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26" name="Text Box 49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27" name="Text Box 49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28" name="Text Box 49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29" name="Text Box 49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30" name="Text Box 49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31" name="Text Box 49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32" name="Text Box 49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33" name="Text Box 49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34" name="Text Box 49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35" name="Text Box 49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36" name="Text Box 49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37" name="Text Box 49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38" name="Text Box 49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39" name="Text Box 49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40" name="Text Box 49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41" name="Text Box 49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42" name="Text Box 49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43" name="Text Box 49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44" name="Text Box 50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45" name="Text Box 50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46" name="Text Box 50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47" name="Text Box 50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48" name="Text Box 50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49" name="Text Box 50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50" name="Text Box 50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51" name="Text Box 50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52" name="Text Box 50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53" name="Text Box 50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54" name="Text Box 50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55" name="Text Box 50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56" name="Text Box 50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57" name="Text Box 50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58" name="Text Box 50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59" name="Text Box 50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60" name="Text Box 50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61" name="Text Box 50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62" name="Text Box 50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63" name="Text Box 50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64" name="Text Box 50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65" name="Text Box 50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66" name="Text Box 50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67" name="Text Box 50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68" name="Text Box 50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69" name="Text Box 50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70" name="Text Box 50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71" name="Text Box 50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72" name="Text Box 50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73" name="Text Box 50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74" name="Text Box 50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75" name="Text Box 50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76" name="Text Box 50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77" name="Text Box 50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78" name="Text Box 50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79" name="Text Box 50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80" name="Text Box 50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81" name="Text Box 50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82" name="Text Box 50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83" name="Text Box 50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84" name="Text Box 50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85" name="Text Box 50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86" name="Text Box 50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87" name="Text Box 50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88" name="Text Box 50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89" name="Text Box 50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90" name="Text Box 50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91" name="Text Box 50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92" name="Text Box 50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93" name="Text Box 50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94" name="Text Box 50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95" name="Text Box 50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96" name="Text Box 50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97" name="Text Box 50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98" name="Text Box 50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299" name="Text Box 50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00" name="Text Box 50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01" name="Text Box 50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02" name="Text Box 50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03" name="Text Box 50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04" name="Text Box 50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05" name="Text Box 50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06" name="Text Box 50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07" name="Text Box 50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08" name="Text Box 50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09" name="Text Box 50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10" name="Text Box 50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11" name="Text Box 50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12" name="Text Box 50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13" name="Text Box 50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14" name="Text Box 50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15" name="Text Box 50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16" name="Text Box 50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17" name="Text Box 50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18" name="Text Box 50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19" name="Text Box 50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20" name="Text Box 50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21" name="Text Box 50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22" name="Text Box 50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23" name="Text Box 50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24" name="Text Box 50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25" name="Text Box 50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26" name="Text Box 50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27" name="Text Box 50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28" name="Text Box 50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29" name="Text Box 50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30" name="Text Box 50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31" name="Text Box 50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32" name="Text Box 50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33" name="Text Box 50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34" name="Text Box 50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35" name="Text Box 50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36" name="Text Box 50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37" name="Text Box 50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38" name="Text Box 50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39" name="Text Box 50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40" name="Text Box 50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41" name="Text Box 50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42" name="Text Box 50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43" name="Text Box 50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44" name="Text Box 51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45" name="Text Box 51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46" name="Text Box 51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47" name="Text Box 51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48" name="Text Box 51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49" name="Text Box 51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50" name="Text Box 51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51" name="Text Box 51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52" name="Text Box 51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53" name="Text Box 51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54" name="Text Box 51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55" name="Text Box 51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56" name="Text Box 51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57" name="Text Box 51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58" name="Text Box 51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59" name="Text Box 51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60" name="Text Box 51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61" name="Text Box 51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62" name="Text Box 51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63" name="Text Box 51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64" name="Text Box 51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65" name="Text Box 51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66" name="Text Box 51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67" name="Text Box 51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68" name="Text Box 51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69" name="Text Box 51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70" name="Text Box 51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71" name="Text Box 51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72" name="Text Box 51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73" name="Text Box 51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74" name="Text Box 51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75" name="Text Box 51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76" name="Text Box 51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77" name="Text Box 51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78" name="Text Box 51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79" name="Text Box 51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80" name="Text Box 51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81" name="Text Box 51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82" name="Text Box 51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83" name="Text Box 51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84" name="Text Box 51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85" name="Text Box 51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86" name="Text Box 51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87" name="Text Box 51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88" name="Text Box 51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89" name="Text Box 51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90" name="Text Box 51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91" name="Text Box 51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92" name="Text Box 51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93" name="Text Box 51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94" name="Text Box 51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95" name="Text Box 51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96" name="Text Box 51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97" name="Text Box 51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98" name="Text Box 51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399" name="Text Box 51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00" name="Text Box 51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01" name="Text Box 51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02" name="Text Box 51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03" name="Text Box 51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04" name="Text Box 51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05" name="Text Box 51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06" name="Text Box 51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07" name="Text Box 51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08" name="Text Box 51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09" name="Text Box 51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10" name="Text Box 51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11" name="Text Box 51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12" name="Text Box 51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13" name="Text Box 51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14" name="Text Box 51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15" name="Text Box 51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16" name="Text Box 51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17" name="Text Box 51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18" name="Text Box 51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19" name="Text Box 51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20" name="Text Box 51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21" name="Text Box 51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22" name="Text Box 51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23" name="Text Box 51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24" name="Text Box 51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25" name="Text Box 51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26" name="Text Box 51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27" name="Text Box 51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28" name="Text Box 51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29" name="Text Box 51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30" name="Text Box 51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31" name="Text Box 51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32" name="Text Box 51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33" name="Text Box 51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34" name="Text Box 51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35" name="Text Box 51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36" name="Text Box 51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37" name="Text Box 51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38" name="Text Box 51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39" name="Text Box 51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40" name="Text Box 51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41" name="Text Box 51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42" name="Text Box 51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43" name="Text Box 51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44" name="Text Box 52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45" name="Text Box 52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46" name="Text Box 52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47" name="Text Box 52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48" name="Text Box 52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49" name="Text Box 52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50" name="Text Box 52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51" name="Text Box 52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52" name="Text Box 52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53" name="Text Box 52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54" name="Text Box 52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55" name="Text Box 52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56" name="Text Box 52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57" name="Text Box 52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58" name="Text Box 52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59" name="Text Box 52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60" name="Text Box 52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61" name="Text Box 52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62" name="Text Box 52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63" name="Text Box 52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64" name="Text Box 52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65" name="Text Box 52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66" name="Text Box 52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67" name="Text Box 52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68" name="Text Box 52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69" name="Text Box 52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70" name="Text Box 52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71" name="Text Box 52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72" name="Text Box 52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73" name="Text Box 52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74" name="Text Box 52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75" name="Text Box 52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76" name="Text Box 52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77" name="Text Box 52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78" name="Text Box 52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79" name="Text Box 52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80" name="Text Box 52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81" name="Text Box 52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82" name="Text Box 52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83" name="Text Box 52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84" name="Text Box 52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85" name="Text Box 52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86" name="Text Box 52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87" name="Text Box 52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88" name="Text Box 52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89" name="Text Box 52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90" name="Text Box 52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91" name="Text Box 52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92" name="Text Box 52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93" name="Text Box 52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94" name="Text Box 52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95" name="Text Box 52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96" name="Text Box 52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97" name="Text Box 52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98" name="Text Box 52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499" name="Text Box 52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00" name="Text Box 52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01" name="Text Box 52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02" name="Text Box 52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03" name="Text Box 52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04" name="Text Box 52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05" name="Text Box 52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06" name="Text Box 52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07" name="Text Box 52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08" name="Text Box 52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09" name="Text Box 52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10" name="Text Box 52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11" name="Text Box 52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12" name="Text Box 52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13" name="Text Box 52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14" name="Text Box 52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15" name="Text Box 52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16" name="Text Box 52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17" name="Text Box 52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18" name="Text Box 52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19" name="Text Box 52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20" name="Text Box 52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21" name="Text Box 52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22" name="Text Box 52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23" name="Text Box 52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24" name="Text Box 52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25" name="Text Box 52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26" name="Text Box 52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27" name="Text Box 52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28" name="Text Box 52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29" name="Text Box 52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30" name="Text Box 52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31" name="Text Box 52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32" name="Text Box 52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33" name="Text Box 52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34" name="Text Box 52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35" name="Text Box 52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36" name="Text Box 52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37" name="Text Box 52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38" name="Text Box 52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39" name="Text Box 52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40" name="Text Box 52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41" name="Text Box 52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42" name="Text Box 52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43" name="Text Box 52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44" name="Text Box 53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45" name="Text Box 53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46" name="Text Box 53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47" name="Text Box 53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48" name="Text Box 53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49" name="Text Box 53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50" name="Text Box 53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51" name="Text Box 53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52" name="Text Box 53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53" name="Text Box 53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54" name="Text Box 53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55" name="Text Box 53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56" name="Text Box 53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57" name="Text Box 53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58" name="Text Box 53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59" name="Text Box 53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60" name="Text Box 53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61" name="Text Box 53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62" name="Text Box 53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63" name="Text Box 53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64" name="Text Box 53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65" name="Text Box 53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66" name="Text Box 53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67" name="Text Box 53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68" name="Text Box 53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69" name="Text Box 53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70" name="Text Box 53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71" name="Text Box 53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72" name="Text Box 53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73" name="Text Box 53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74" name="Text Box 53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75" name="Text Box 53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76" name="Text Box 53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77" name="Text Box 53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78" name="Text Box 53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79" name="Text Box 53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80" name="Text Box 53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81" name="Text Box 53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82" name="Text Box 53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83" name="Text Box 53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84" name="Text Box 53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85" name="Text Box 53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86" name="Text Box 53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87" name="Text Box 53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88" name="Text Box 53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89" name="Text Box 53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90" name="Text Box 53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91" name="Text Box 53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92" name="Text Box 53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93" name="Text Box 53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94" name="Text Box 53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95" name="Text Box 53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96" name="Text Box 53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97" name="Text Box 53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98" name="Text Box 53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599" name="Text Box 53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00" name="Text Box 53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01" name="Text Box 53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02" name="Text Box 53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03" name="Text Box 53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04" name="Text Box 53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05" name="Text Box 53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06" name="Text Box 53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07" name="Text Box 53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08" name="Text Box 53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09" name="Text Box 53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10" name="Text Box 53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11" name="Text Box 53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12" name="Text Box 53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13" name="Text Box 53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14" name="Text Box 53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15" name="Text Box 53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16" name="Text Box 53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17" name="Text Box 53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18" name="Text Box 53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19" name="Text Box 53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20" name="Text Box 53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21" name="Text Box 53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22" name="Text Box 53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23" name="Text Box 53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24" name="Text Box 53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25" name="Text Box 53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26" name="Text Box 53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27" name="Text Box 53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28" name="Text Box 53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29" name="Text Box 53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30" name="Text Box 53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31" name="Text Box 53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32" name="Text Box 53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33" name="Text Box 53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34" name="Text Box 53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35" name="Text Box 53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36" name="Text Box 53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37" name="Text Box 53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38" name="Text Box 53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39" name="Text Box 53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40" name="Text Box 53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41" name="Text Box 53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42" name="Text Box 53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43" name="Text Box 53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44" name="Text Box 54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45" name="Text Box 54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46" name="Text Box 54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47" name="Text Box 54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48" name="Text Box 54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49" name="Text Box 54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50" name="Text Box 54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51" name="Text Box 54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52" name="Text Box 54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53" name="Text Box 54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54" name="Text Box 54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55" name="Text Box 54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56" name="Text Box 54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57" name="Text Box 54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58" name="Text Box 54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59" name="Text Box 54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60" name="Text Box 54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61" name="Text Box 54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62" name="Text Box 54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63" name="Text Box 29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64" name="Text Box 29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65" name="Text Box 29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66" name="Text Box 29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67" name="Text Box 29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68" name="Text Box 29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69" name="Text Box 29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70" name="Text Box 29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71" name="Text Box 29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72" name="Text Box 29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73" name="Text Box 29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74" name="Text Box 29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75" name="Text Box 29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76" name="Text Box 29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77" name="Text Box 29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78" name="Text Box 29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79" name="Text Box 29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80" name="Text Box 29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81" name="Text Box 29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82" name="Text Box 29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83" name="Text Box 29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84" name="Text Box 29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85" name="Text Box 29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86" name="Text Box 29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87" name="Text Box 29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88" name="Text Box 29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89" name="Text Box 29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90" name="Text Box 29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91" name="Text Box 29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92" name="Text Box 29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93" name="Text Box 29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94" name="Text Box 29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95" name="Text Box 29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96" name="Text Box 29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97" name="Text Box 29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98" name="Text Box 29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699" name="Text Box 29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00" name="Text Box 29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01" name="Text Box 29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02" name="Text Box 29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03" name="Text Box 29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04" name="Text Box 29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05" name="Text Box 29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06" name="Text Box 29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07" name="Text Box 29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08" name="Text Box 29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09" name="Text Box 29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10" name="Text Box 29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11" name="Text Box 29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12" name="Text Box 30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13" name="Text Box 30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14" name="Text Box 30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15" name="Text Box 30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16" name="Text Box 30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17" name="Text Box 30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18" name="Text Box 30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19" name="Text Box 30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20" name="Text Box 30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21" name="Text Box 30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22" name="Text Box 30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23" name="Text Box 30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24" name="Text Box 30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25" name="Text Box 30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26" name="Text Box 30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27" name="Text Box 30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28" name="Text Box 30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29" name="Text Box 30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30" name="Text Box 30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31" name="Text Box 30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32" name="Text Box 30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33" name="Text Box 30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34" name="Text Box 30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35" name="Text Box 30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36" name="Text Box 30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37" name="Text Box 30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38" name="Text Box 30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39" name="Text Box 30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40" name="Text Box 30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41" name="Text Box 30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42" name="Text Box 30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43" name="Text Box 30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44" name="Text Box 30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45" name="Text Box 30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46" name="Text Box 30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47" name="Text Box 30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48" name="Text Box 30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49" name="Text Box 30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50" name="Text Box 30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51" name="Text Box 30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52" name="Text Box 30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53" name="Text Box 30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54" name="Text Box 30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55" name="Text Box 30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56" name="Text Box 30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57" name="Text Box 30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58" name="Text Box 30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59" name="Text Box 30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60" name="Text Box 30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61" name="Text Box 30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62" name="Text Box 30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63" name="Text Box 30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64" name="Text Box 30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65" name="Text Box 30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66" name="Text Box 30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67" name="Text Box 30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68" name="Text Box 30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69" name="Text Box 30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70" name="Text Box 30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71" name="Text Box 30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72" name="Text Box 30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73" name="Text Box 30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74" name="Text Box 30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75" name="Text Box 30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76" name="Text Box 30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77" name="Text Box 30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78" name="Text Box 30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79" name="Text Box 30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80" name="Text Box 30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81" name="Text Box 30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82" name="Text Box 30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83" name="Text Box 30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84" name="Text Box 30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85" name="Text Box 30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86" name="Text Box 30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87" name="Text Box 30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88" name="Text Box 30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89" name="Text Box 30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90" name="Text Box 30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91" name="Text Box 30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92" name="Text Box 30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93" name="Text Box 30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94" name="Text Box 30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95" name="Text Box 30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96" name="Text Box 30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97" name="Text Box 30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98" name="Text Box 30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799" name="Text Box 30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00" name="Text Box 30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01" name="Text Box 30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02" name="Text Box 30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03" name="Text Box 30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04" name="Text Box 30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05" name="Text Box 30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06" name="Text Box 30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07" name="Text Box 30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08" name="Text Box 30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09" name="Text Box 30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10" name="Text Box 30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11" name="Text Box 30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12" name="Text Box 31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13" name="Text Box 31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14" name="Text Box 31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15" name="Text Box 31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16" name="Text Box 31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17" name="Text Box 31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18" name="Text Box 31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19" name="Text Box 31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20" name="Text Box 31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21" name="Text Box 31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22" name="Text Box 31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23" name="Text Box 31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24" name="Text Box 31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25" name="Text Box 31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26" name="Text Box 31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27" name="Text Box 31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28" name="Text Box 31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29" name="Text Box 31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30" name="Text Box 31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31" name="Text Box 31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32" name="Text Box 31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33" name="Text Box 31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34" name="Text Box 31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35" name="Text Box 31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36" name="Text Box 31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37" name="Text Box 31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38" name="Text Box 31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39" name="Text Box 31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40" name="Text Box 31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41" name="Text Box 31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42" name="Text Box 31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43" name="Text Box 31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44" name="Text Box 31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45" name="Text Box 31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46" name="Text Box 31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47" name="Text Box 31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48" name="Text Box 31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49" name="Text Box 31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50" name="Text Box 31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51" name="Text Box 31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52" name="Text Box 31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53" name="Text Box 31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54" name="Text Box 31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55" name="Text Box 31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56" name="Text Box 31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57" name="Text Box 31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58" name="Text Box 31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59" name="Text Box 31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60" name="Text Box 31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61" name="Text Box 31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62" name="Text Box 31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63" name="Text Box 31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64" name="Text Box 31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65" name="Text Box 31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66" name="Text Box 31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67" name="Text Box 45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68" name="Text Box 45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69" name="Text Box 45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70" name="Text Box 45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71" name="Text Box 45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72" name="Text Box 45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73" name="Text Box 45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74" name="Text Box 45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75" name="Text Box 45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76" name="Text Box 45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77" name="Text Box 45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78" name="Text Box 45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79" name="Text Box 45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80" name="Text Box 45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81" name="Text Box 45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82" name="Text Box 45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83" name="Text Box 45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84" name="Text Box 45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85" name="Text Box 45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86" name="Text Box 45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87" name="Text Box 45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88" name="Text Box 45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89" name="Text Box 45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90" name="Text Box 45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91" name="Text Box 45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92" name="Text Box 45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93" name="Text Box 45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94" name="Text Box 45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95" name="Text Box 45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96" name="Text Box 45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97" name="Text Box 45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98" name="Text Box 45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899" name="Text Box 45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00" name="Text Box 45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01" name="Text Box 45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02" name="Text Box 45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03" name="Text Box 45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04" name="Text Box 45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05" name="Text Box 45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06" name="Text Box 45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07" name="Text Box 45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08" name="Text Box 46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09" name="Text Box 46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10" name="Text Box 46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11" name="Text Box 46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12" name="Text Box 46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13" name="Text Box 46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14" name="Text Box 46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15" name="Text Box 46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16" name="Text Box 46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17" name="Text Box 46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18" name="Text Box 46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19" name="Text Box 46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20" name="Text Box 46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21" name="Text Box 46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22" name="Text Box 46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23" name="Text Box 46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24" name="Text Box 46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25" name="Text Box 46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26" name="Text Box 46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27" name="Text Box 46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28" name="Text Box 46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29" name="Text Box 46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30" name="Text Box 46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31" name="Text Box 46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32" name="Text Box 46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33" name="Text Box 46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34" name="Text Box 46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35" name="Text Box 46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36" name="Text Box 46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37" name="Text Box 46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38" name="Text Box 46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39" name="Text Box 46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40" name="Text Box 46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41" name="Text Box 46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42" name="Text Box 46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43" name="Text Box 46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44" name="Text Box 46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45" name="Text Box 46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46" name="Text Box 46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47" name="Text Box 46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48" name="Text Box 46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49" name="Text Box 46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50" name="Text Box 46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51" name="Text Box 46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52" name="Text Box 46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53" name="Text Box 46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54" name="Text Box 46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55" name="Text Box 46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56" name="Text Box 46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57" name="Text Box 46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58" name="Text Box 46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59" name="Text Box 46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60" name="Text Box 46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61" name="Text Box 46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62" name="Text Box 46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63" name="Text Box 46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64" name="Text Box 46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65" name="Text Box 46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66" name="Text Box 46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67" name="Text Box 46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68" name="Text Box 46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69" name="Text Box 46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70" name="Text Box 46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71" name="Text Box 46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72" name="Text Box 46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73" name="Text Box 46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74" name="Text Box 46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75" name="Text Box 46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76" name="Text Box 46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77" name="Text Box 46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78" name="Text Box 46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79" name="Text Box 46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80" name="Text Box 46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81" name="Text Box 46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82" name="Text Box 46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83" name="Text Box 46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84" name="Text Box 46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85" name="Text Box 46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86" name="Text Box 46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87" name="Text Box 46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88" name="Text Box 46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89" name="Text Box 46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90" name="Text Box 46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91" name="Text Box 46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92" name="Text Box 46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93" name="Text Box 46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94" name="Text Box 46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95" name="Text Box 46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96" name="Text Box 46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97" name="Text Box 46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98" name="Text Box 46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2999" name="Text Box 46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00" name="Text Box 46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01" name="Text Box 46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02" name="Text Box 46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03" name="Text Box 469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04" name="Text Box 469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05" name="Text Box 469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06" name="Text Box 469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07" name="Text Box 469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08" name="Text Box 470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09" name="Text Box 470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10" name="Text Box 470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11" name="Text Box 470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12" name="Text Box 470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13" name="Text Box 470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14" name="Text Box 470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15" name="Text Box 470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16" name="Text Box 470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17" name="Text Box 470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18" name="Text Box 471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19" name="Text Box 471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20" name="Text Box 471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21" name="Text Box 471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22" name="Text Box 471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23" name="Text Box 471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24" name="Text Box 471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25" name="Text Box 471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26" name="Text Box 471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27" name="Text Box 471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28" name="Text Box 472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29" name="Text Box 472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30" name="Text Box 472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31" name="Text Box 472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32" name="Text Box 472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33" name="Text Box 472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34" name="Text Box 472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35" name="Text Box 472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36" name="Text Box 472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37" name="Text Box 472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38" name="Text Box 473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39" name="Text Box 473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40" name="Text Box 473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41" name="Text Box 473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42" name="Text Box 473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43" name="Text Box 473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44" name="Text Box 473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45" name="Text Box 473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46" name="Text Box 473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47" name="Text Box 473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48" name="Text Box 474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49" name="Text Box 474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50" name="Text Box 474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51" name="Text Box 474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52" name="Text Box 474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53" name="Text Box 474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54" name="Text Box 474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55" name="Text Box 474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56" name="Text Box 474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57" name="Text Box 474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58" name="Text Box 475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59" name="Text Box 475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60" name="Text Box 475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61" name="Text Box 475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62" name="Text Box 475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63" name="Text Box 475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64" name="Text Box 475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65" name="Text Box 475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66" name="Text Box 475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67" name="Text Box 475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68" name="Text Box 476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69" name="Text Box 476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70" name="Text Box 476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71" name="Text Box 476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72" name="Text Box 476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73" name="Text Box 476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74" name="Text Box 476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75" name="Text Box 476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76" name="Text Box 476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77" name="Text Box 476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78" name="Text Box 477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79" name="Text Box 477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80" name="Text Box 477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81" name="Text Box 477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82" name="Text Box 477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83" name="Text Box 477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84" name="Text Box 477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85" name="Text Box 477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86" name="Text Box 477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87" name="Text Box 477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88" name="Text Box 478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89" name="Text Box 478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90" name="Text Box 478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91" name="Text Box 478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92" name="Text Box 478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93" name="Text Box 4785"/>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94" name="Text Box 4786"/>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95" name="Text Box 4787"/>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96" name="Text Box 4788"/>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97" name="Text Box 4789"/>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98" name="Text Box 4790"/>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099" name="Text Box 4791"/>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100" name="Text Box 4792"/>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101" name="Text Box 4793"/>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147</xdr:row>
      <xdr:rowOff>0</xdr:rowOff>
    </xdr:from>
    <xdr:ext cx="85725" cy="205409"/>
    <xdr:sp macro="" textlink="">
      <xdr:nvSpPr>
        <xdr:cNvPr id="3102" name="Text Box 4794"/>
        <xdr:cNvSpPr txBox="1">
          <a:spLocks noChangeArrowheads="1"/>
        </xdr:cNvSpPr>
      </xdr:nvSpPr>
      <xdr:spPr bwMode="auto">
        <a:xfrm>
          <a:off x="4686300" y="2800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03" name="Text Box 11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04" name="Text Box 11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05" name="Text Box 11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06" name="Text Box 11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07" name="Text Box 11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08" name="Text Box 11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09" name="Text Box 11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10" name="Text Box 11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11" name="Text Box 11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12" name="Text Box 11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13" name="Text Box 11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14" name="Text Box 11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15" name="Text Box 11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16" name="Text Box 11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17" name="Text Box 11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18" name="Text Box 11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19" name="Text Box 11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20" name="Text Box 11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21" name="Text Box 12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22" name="Text Box 12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23" name="Text Box 12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24" name="Text Box 12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25" name="Text Box 12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26" name="Text Box 12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27" name="Text Box 12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28" name="Text Box 12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29" name="Text Box 12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30" name="Text Box 12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31" name="Text Box 12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32" name="Text Box 12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33" name="Text Box 12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34" name="Text Box 12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35" name="Text Box 12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36" name="Text Box 12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37" name="Text Box 12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38" name="Text Box 12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39" name="Text Box 12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40" name="Text Box 12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41" name="Text Box 12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42" name="Text Box 12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43" name="Text Box 12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44" name="Text Box 12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45" name="Text Box 12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46" name="Text Box 12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47" name="Text Box 12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48" name="Text Box 12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49" name="Text Box 12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50" name="Text Box 12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51" name="Text Box 12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52" name="Text Box 12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53" name="Text Box 12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54" name="Text Box 12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55" name="Text Box 12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56" name="Text Box 12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57" name="Text Box 12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58" name="Text Box 12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59" name="Text Box 12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60" name="Text Box 12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61" name="Text Box 12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62" name="Text Box 12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63" name="Text Box 12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64" name="Text Box 12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65" name="Text Box 12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66" name="Text Box 12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67" name="Text Box 12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68" name="Text Box 12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69" name="Text Box 12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70" name="Text Box 12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71" name="Text Box 12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72" name="Text Box 12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73" name="Text Box 12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74" name="Text Box 12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75" name="Text Box 12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76" name="Text Box 12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77" name="Text Box 12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78" name="Text Box 12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79" name="Text Box 12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80" name="Text Box 12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81" name="Text Box 12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82" name="Text Box 12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83" name="Text Box 12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84" name="Text Box 12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85" name="Text Box 12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86" name="Text Box 12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87" name="Text Box 12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88" name="Text Box 12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89" name="Text Box 12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90" name="Text Box 12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91" name="Text Box 12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92" name="Text Box 12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93" name="Text Box 12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94" name="Text Box 12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95" name="Text Box 12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96" name="Text Box 12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97" name="Text Box 12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98" name="Text Box 12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199" name="Text Box 12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00" name="Text Box 12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01" name="Text Box 12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02" name="Text Box 12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03" name="Text Box 12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04" name="Text Box 12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05" name="Text Box 12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06" name="Text Box 12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07" name="Text Box 12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08" name="Text Box 12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09" name="Text Box 12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10" name="Text Box 12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11" name="Text Box 12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12" name="Text Box 12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13" name="Text Box 12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14" name="Text Box 12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15" name="Text Box 12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16" name="Text Box 12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17" name="Text Box 12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18" name="Text Box 12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19" name="Text Box 12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20" name="Text Box 12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21" name="Text Box 13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22" name="Text Box 13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23" name="Text Box 13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24" name="Text Box 13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25" name="Text Box 13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26" name="Text Box 13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27" name="Text Box 13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28" name="Text Box 13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29" name="Text Box 13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30" name="Text Box 13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31" name="Text Box 13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32" name="Text Box 13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33" name="Text Box 13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34" name="Text Box 13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35" name="Text Box 13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36" name="Text Box 13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37" name="Text Box 13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38" name="Text Box 13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39" name="Text Box 13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40" name="Text Box 13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41" name="Text Box 13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42" name="Text Box 13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43" name="Text Box 13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44" name="Text Box 13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45" name="Text Box 13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46" name="Text Box 13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47" name="Text Box 13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48" name="Text Box 13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49" name="Text Box 13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50" name="Text Box 13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51" name="Text Box 13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52" name="Text Box 13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53" name="Text Box 13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54" name="Text Box 13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55" name="Text Box 13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56" name="Text Box 13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57" name="Text Box 13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58" name="Text Box 13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59" name="Text Box 13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60" name="Text Box 13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61" name="Text Box 13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62" name="Text Box 13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63" name="Text Box 13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64" name="Text Box 13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65" name="Text Box 13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66" name="Text Box 13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67" name="Text Box 13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68" name="Text Box 13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69" name="Text Box 13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70" name="Text Box 13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71" name="Text Box 13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72" name="Text Box 13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73" name="Text Box 13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74" name="Text Box 13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75" name="Text Box 13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76" name="Text Box 13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77" name="Text Box 13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78" name="Text Box 13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79" name="Text Box 13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80" name="Text Box 13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81" name="Text Box 13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82" name="Text Box 13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83" name="Text Box 13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84" name="Text Box 13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85" name="Text Box 13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86" name="Text Box 13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87" name="Text Box 13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88" name="Text Box 13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89" name="Text Box 13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90" name="Text Box 13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91" name="Text Box 13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92" name="Text Box 13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93" name="Text Box 13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94" name="Text Box 13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95" name="Text Box 13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96" name="Text Box 13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97" name="Text Box 13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98" name="Text Box 13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299" name="Text Box 13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00" name="Text Box 13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01" name="Text Box 13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02" name="Text Box 13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03" name="Text Box 13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04" name="Text Box 13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05" name="Text Box 13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06" name="Text Box 13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07" name="Text Box 13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08" name="Text Box 13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09" name="Text Box 13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10" name="Text Box 13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11" name="Text Box 13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12" name="Text Box 13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13" name="Text Box 13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14" name="Text Box 13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15" name="Text Box 13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16" name="Text Box 13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17" name="Text Box 13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18" name="Text Box 13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19" name="Text Box 13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20" name="Text Box 13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21" name="Text Box 14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22" name="Text Box 14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23" name="Text Box 14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24" name="Text Box 14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25" name="Text Box 14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26" name="Text Box 14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27" name="Text Box 14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28" name="Text Box 14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29" name="Text Box 14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30" name="Text Box 14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31" name="Text Box 14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32" name="Text Box 14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33" name="Text Box 14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34" name="Text Box 14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35" name="Text Box 14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36" name="Text Box 14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37" name="Text Box 14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38" name="Text Box 14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39" name="Text Box 14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40" name="Text Box 14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41" name="Text Box 14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42" name="Text Box 14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43" name="Text Box 14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44" name="Text Box 14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45" name="Text Box 14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46" name="Text Box 14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47" name="Text Box 14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48" name="Text Box 14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49" name="Text Box 14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50" name="Text Box 14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51" name="Text Box 14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52" name="Text Box 14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53" name="Text Box 14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54" name="Text Box 14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55" name="Text Box 14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56" name="Text Box 14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57" name="Text Box 14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58" name="Text Box 14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59" name="Text Box 14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60" name="Text Box 14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61" name="Text Box 14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62" name="Text Box 14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63" name="Text Box 14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64" name="Text Box 14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65" name="Text Box 14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66" name="Text Box 14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67" name="Text Box 14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68" name="Text Box 14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69" name="Text Box 14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70" name="Text Box 14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71" name="Text Box 14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72" name="Text Box 14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73" name="Text Box 14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74" name="Text Box 14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75" name="Text Box 14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76" name="Text Box 14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77" name="Text Box 14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78" name="Text Box 14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79" name="Text Box 14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80" name="Text Box 14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81" name="Text Box 14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82" name="Text Box 14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83" name="Text Box 14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84" name="Text Box 14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85" name="Text Box 14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86" name="Text Box 14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87" name="Text Box 14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88" name="Text Box 14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89" name="Text Box 14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90" name="Text Box 14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91" name="Text Box 14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92" name="Text Box 14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93" name="Text Box 14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94" name="Text Box 14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95" name="Text Box 14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96" name="Text Box 14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97" name="Text Box 14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98" name="Text Box 14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399" name="Text Box 14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00" name="Text Box 14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01" name="Text Box 14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02" name="Text Box 14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03" name="Text Box 14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04" name="Text Box 14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05" name="Text Box 14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06" name="Text Box 14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07" name="Text Box 14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08" name="Text Box 14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09" name="Text Box 14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10" name="Text Box 14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11" name="Text Box 14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12" name="Text Box 14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13" name="Text Box 14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14" name="Text Box 14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15" name="Text Box 14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16" name="Text Box 14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17" name="Text Box 14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18" name="Text Box 14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19" name="Text Box 14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20" name="Text Box 14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21" name="Text Box 15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22" name="Text Box 15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23" name="Text Box 15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24" name="Text Box 15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25" name="Text Box 15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26" name="Text Box 15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27" name="Text Box 15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28" name="Text Box 15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29" name="Text Box 15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30" name="Text Box 15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31" name="Text Box 15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32" name="Text Box 15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33" name="Text Box 15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34" name="Text Box 15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35" name="Text Box 15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36" name="Text Box 15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37" name="Text Box 15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38" name="Text Box 15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39" name="Text Box 15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40" name="Text Box 15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41" name="Text Box 15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42" name="Text Box 15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43" name="Text Box 15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44" name="Text Box 15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45" name="Text Box 15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46" name="Text Box 15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47" name="Text Box 15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48" name="Text Box 15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49" name="Text Box 15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50" name="Text Box 15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51" name="Text Box 15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52" name="Text Box 15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53" name="Text Box 15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54" name="Text Box 15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55" name="Text Box 15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56" name="Text Box 15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57" name="Text Box 15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58" name="Text Box 15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59" name="Text Box 15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60" name="Text Box 15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61" name="Text Box 15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62" name="Text Box 15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63" name="Text Box 15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64" name="Text Box 15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65" name="Text Box 15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66" name="Text Box 15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67" name="Text Box 15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68" name="Text Box 15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69" name="Text Box 15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70" name="Text Box 15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71" name="Text Box 15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72" name="Text Box 15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73" name="Text Box 15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74" name="Text Box 15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75" name="Text Box 15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76" name="Text Box 15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77" name="Text Box 15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78" name="Text Box 15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79" name="Text Box 15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80" name="Text Box 15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81" name="Text Box 15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82" name="Text Box 15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83" name="Text Box 15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84" name="Text Box 15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85" name="Text Box 15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86" name="Text Box 15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87" name="Text Box 15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88" name="Text Box 15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89" name="Text Box 15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90" name="Text Box 15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91" name="Text Box 15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92" name="Text Box 15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93" name="Text Box 15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94" name="Text Box 15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95" name="Text Box 15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96" name="Text Box 15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97" name="Text Box 15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98" name="Text Box 15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499" name="Text Box 15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00" name="Text Box 15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01" name="Text Box 15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02" name="Text Box 15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03" name="Text Box 15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04" name="Text Box 15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05" name="Text Box 15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06" name="Text Box 15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07" name="Text Box 15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08" name="Text Box 15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09" name="Text Box 15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10" name="Text Box 15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11" name="Text Box 15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12" name="Text Box 15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13" name="Text Box 15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14" name="Text Box 15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15" name="Text Box 15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16" name="Text Box 15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17" name="Text Box 15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18" name="Text Box 15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19" name="Text Box 15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20" name="Text Box 15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21" name="Text Box 16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22" name="Text Box 16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23" name="Text Box 16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24" name="Text Box 16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25" name="Text Box 16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26" name="Text Box 16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27" name="Text Box 16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28" name="Text Box 16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29" name="Text Box 16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30" name="Text Box 16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31" name="Text Box 16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32" name="Text Box 16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33" name="Text Box 16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34" name="Text Box 16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35" name="Text Box 16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36" name="Text Box 16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37" name="Text Box 16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38" name="Text Box 16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39" name="Text Box 16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40" name="Text Box 16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41" name="Text Box 16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42" name="Text Box 16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43" name="Text Box 16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44" name="Text Box 16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45" name="Text Box 16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46" name="Text Box 16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47" name="Text Box 16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48" name="Text Box 16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49" name="Text Box 16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50" name="Text Box 16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51" name="Text Box 16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52" name="Text Box 16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53" name="Text Box 16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54" name="Text Box 16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55" name="Text Box 16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56" name="Text Box 16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57" name="Text Box 16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58" name="Text Box 16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59" name="Text Box 16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60" name="Text Box 16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61" name="Text Box 16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62" name="Text Box 16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63" name="Text Box 16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64" name="Text Box 16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65" name="Text Box 16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66" name="Text Box 16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67" name="Text Box 16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68" name="Text Box 16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69" name="Text Box 16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70" name="Text Box 16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71" name="Text Box 16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72" name="Text Box 16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73" name="Text Box 16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74" name="Text Box 16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75" name="Text Box 16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76" name="Text Box 16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77" name="Text Box 16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78" name="Text Box 16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79" name="Text Box 16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80" name="Text Box 16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81" name="Text Box 16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82" name="Text Box 16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83" name="Text Box 16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84" name="Text Box 16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85" name="Text Box 16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86" name="Text Box 16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87" name="Text Box 16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88" name="Text Box 16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89" name="Text Box 16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90" name="Text Box 16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91" name="Text Box 16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92" name="Text Box 16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93" name="Text Box 16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94" name="Text Box 16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95" name="Text Box 16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96" name="Text Box 16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97" name="Text Box 16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98" name="Text Box 16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599" name="Text Box 16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00" name="Text Box 16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01" name="Text Box 16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02" name="Text Box 16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03" name="Text Box 16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04" name="Text Box 16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05" name="Text Box 16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06" name="Text Box 16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07" name="Text Box 16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08" name="Text Box 16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09" name="Text Box 16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10" name="Text Box 16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11" name="Text Box 16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12" name="Text Box 16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13" name="Text Box 16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14" name="Text Box 16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15" name="Text Box 16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16" name="Text Box 16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17" name="Text Box 16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18" name="Text Box 16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19" name="Text Box 16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20" name="Text Box 16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21" name="Text Box 17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22" name="Text Box 17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23" name="Text Box 17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24" name="Text Box 17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25" name="Text Box 17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26" name="Text Box 17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27" name="Text Box 17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28" name="Text Box 17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29" name="Text Box 17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30" name="Text Box 17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31" name="Text Box 17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32" name="Text Box 17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33" name="Text Box 17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34" name="Text Box 17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35" name="Text Box 17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36" name="Text Box 17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37" name="Text Box 17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38" name="Text Box 17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39" name="Text Box 17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40" name="Text Box 17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41" name="Text Box 17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42" name="Text Box 17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43" name="Text Box 17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44" name="Text Box 17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45" name="Text Box 17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46" name="Text Box 17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47" name="Text Box 17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48" name="Text Box 17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49" name="Text Box 17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50" name="Text Box 17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51" name="Text Box 17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52" name="Text Box 17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53" name="Text Box 17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54" name="Text Box 17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55" name="Text Box 17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56" name="Text Box 17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57" name="Text Box 17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58" name="Text Box 17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59" name="Text Box 17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60" name="Text Box 17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61" name="Text Box 17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62" name="Text Box 17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63" name="Text Box 17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64" name="Text Box 17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65" name="Text Box 17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66" name="Text Box 17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67" name="Text Box 17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68" name="Text Box 17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69" name="Text Box 17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70" name="Text Box 17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71" name="Text Box 17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72" name="Text Box 17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73" name="Text Box 17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74" name="Text Box 17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75" name="Text Box 17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76" name="Text Box 17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77" name="Text Box 17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78" name="Text Box 17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79" name="Text Box 17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80" name="Text Box 17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81" name="Text Box 17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82" name="Text Box 17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83" name="Text Box 17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84" name="Text Box 17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85" name="Text Box 17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86" name="Text Box 17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87" name="Text Box 17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88" name="Text Box 17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89" name="Text Box 17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90" name="Text Box 17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91" name="Text Box 17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92" name="Text Box 17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93" name="Text Box 17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94" name="Text Box 17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95" name="Text Box 17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96" name="Text Box 17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97" name="Text Box 17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98" name="Text Box 17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699" name="Text Box 17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00" name="Text Box 17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01" name="Text Box 17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02" name="Text Box 17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03" name="Text Box 17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04" name="Text Box 17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05" name="Text Box 17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06" name="Text Box 17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07" name="Text Box 17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08" name="Text Box 17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09" name="Text Box 17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10" name="Text Box 17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11" name="Text Box 17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12" name="Text Box 17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13" name="Text Box 17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14" name="Text Box 17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15" name="Text Box 17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16" name="Text Box 17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17" name="Text Box 17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18" name="Text Box 17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19" name="Text Box 17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20" name="Text Box 17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21" name="Text Box 18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22" name="Text Box 18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23" name="Text Box 18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24" name="Text Box 18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25" name="Text Box 18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26" name="Text Box 18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27" name="Text Box 18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28" name="Text Box 18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29" name="Text Box 18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30" name="Text Box 18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31" name="Text Box 18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32" name="Text Box 18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33" name="Text Box 18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34" name="Text Box 18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35" name="Text Box 18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36" name="Text Box 18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37" name="Text Box 18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38" name="Text Box 18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39" name="Text Box 18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40" name="Text Box 18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41" name="Text Box 18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42" name="Text Box 18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43" name="Text Box 18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44" name="Text Box 18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45" name="Text Box 18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46" name="Text Box 18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47" name="Text Box 18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48" name="Text Box 18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49" name="Text Box 18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50" name="Text Box 18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51" name="Text Box 18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52" name="Text Box 18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53" name="Text Box 18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54" name="Text Box 18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55" name="Text Box 18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56" name="Text Box 18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57" name="Text Box 18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58" name="Text Box 18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59" name="Text Box 18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60" name="Text Box 18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61" name="Text Box 18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62" name="Text Box 18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63" name="Text Box 18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64" name="Text Box 18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65" name="Text Box 18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66" name="Text Box 18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67" name="Text Box 18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68" name="Text Box 18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69" name="Text Box 18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70" name="Text Box 18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71" name="Text Box 18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72" name="Text Box 18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73" name="Text Box 18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74" name="Text Box 18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75" name="Text Box 18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76" name="Text Box 18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77" name="Text Box 18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78" name="Text Box 18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79" name="Text Box 18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80" name="Text Box 18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81" name="Text Box 18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82" name="Text Box 18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83" name="Text Box 18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84" name="Text Box 18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85" name="Text Box 18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86" name="Text Box 18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87" name="Text Box 18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88" name="Text Box 18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89" name="Text Box 18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90" name="Text Box 18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91" name="Text Box 18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92" name="Text Box 18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93" name="Text Box 18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94" name="Text Box 18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95" name="Text Box 18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96" name="Text Box 18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97" name="Text Box 18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98" name="Text Box 18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799" name="Text Box 18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00" name="Text Box 18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01" name="Text Box 18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02" name="Text Box 18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03" name="Text Box 18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04" name="Text Box 18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05" name="Text Box 18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06" name="Text Box 18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07" name="Text Box 18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08" name="Text Box 18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09" name="Text Box 18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10" name="Text Box 18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11" name="Text Box 18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12" name="Text Box 18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13" name="Text Box 18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14" name="Text Box 18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15" name="Text Box 18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16" name="Text Box 18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17" name="Text Box 18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18" name="Text Box 18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19" name="Text Box 18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20" name="Text Box 18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21" name="Text Box 19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22" name="Text Box 19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23" name="Text Box 19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24" name="Text Box 19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25" name="Text Box 19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26" name="Text Box 19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27" name="Text Box 19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28" name="Text Box 19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29" name="Text Box 19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30" name="Text Box 19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31" name="Text Box 19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32" name="Text Box 19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33" name="Text Box 19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34" name="Text Box 19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35" name="Text Box 19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36" name="Text Box 19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37" name="Text Box 19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38" name="Text Box 19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39" name="Text Box 19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40" name="Text Box 19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41" name="Text Box 19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42" name="Text Box 19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43" name="Text Box 19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44" name="Text Box 19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45" name="Text Box 19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46" name="Text Box 19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47" name="Text Box 19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48" name="Text Box 19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49" name="Text Box 19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50" name="Text Box 19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51" name="Text Box 19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52" name="Text Box 19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53" name="Text Box 19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54" name="Text Box 19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55" name="Text Box 19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56" name="Text Box 19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57" name="Text Box 19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58" name="Text Box 19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59" name="Text Box 19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60" name="Text Box 19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61" name="Text Box 19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62" name="Text Box 19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63" name="Text Box 19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64" name="Text Box 19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65" name="Text Box 19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66" name="Text Box 19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67" name="Text Box 19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68" name="Text Box 19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69" name="Text Box 19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70" name="Text Box 19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71" name="Text Box 19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72" name="Text Box 19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73" name="Text Box 19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74" name="Text Box 19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75" name="Text Box 19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76" name="Text Box 19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77" name="Text Box 19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78" name="Text Box 19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79" name="Text Box 19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80" name="Text Box 19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81" name="Text Box 19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82" name="Text Box 19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83" name="Text Box 19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84" name="Text Box 19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85" name="Text Box 19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86" name="Text Box 19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87" name="Text Box 19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88" name="Text Box 19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89" name="Text Box 19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90" name="Text Box 19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91" name="Text Box 19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92" name="Text Box 19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93" name="Text Box 19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94" name="Text Box 19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95" name="Text Box 19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96" name="Text Box 19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97" name="Text Box 19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98" name="Text Box 19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899" name="Text Box 19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00" name="Text Box 19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01" name="Text Box 19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02" name="Text Box 19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03" name="Text Box 19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04" name="Text Box 19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05" name="Text Box 19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06" name="Text Box 19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07" name="Text Box 19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08" name="Text Box 19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09" name="Text Box 19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10" name="Text Box 19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11" name="Text Box 19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12" name="Text Box 19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13" name="Text Box 19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14" name="Text Box 19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15" name="Text Box 19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16" name="Text Box 19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17" name="Text Box 19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18" name="Text Box 19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19" name="Text Box 19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20" name="Text Box 19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21" name="Text Box 20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22" name="Text Box 20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23" name="Text Box 20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24" name="Text Box 20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25" name="Text Box 20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26" name="Text Box 20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27" name="Text Box 20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28" name="Text Box 20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29" name="Text Box 20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30" name="Text Box 20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31" name="Text Box 20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32" name="Text Box 20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33" name="Text Box 20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34" name="Text Box 20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35" name="Text Box 20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36" name="Text Box 20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37" name="Text Box 20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38" name="Text Box 20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39" name="Text Box 20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40" name="Text Box 20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41" name="Text Box 20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42" name="Text Box 20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43" name="Text Box 20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44" name="Text Box 20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45" name="Text Box 20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46" name="Text Box 20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47" name="Text Box 20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48" name="Text Box 20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49" name="Text Box 20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50" name="Text Box 20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51" name="Text Box 20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52" name="Text Box 20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53" name="Text Box 20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54" name="Text Box 20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55" name="Text Box 20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56" name="Text Box 20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57" name="Text Box 20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58" name="Text Box 20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59" name="Text Box 20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60" name="Text Box 20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61" name="Text Box 20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62" name="Text Box 20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63" name="Text Box 20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64" name="Text Box 20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65" name="Text Box 20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66" name="Text Box 20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67" name="Text Box 20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68" name="Text Box 20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69" name="Text Box 20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70" name="Text Box 20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71" name="Text Box 20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72" name="Text Box 20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73" name="Text Box 20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74" name="Text Box 20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75" name="Text Box 20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76" name="Text Box 20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77" name="Text Box 20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78" name="Text Box 20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79" name="Text Box 20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80" name="Text Box 20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81" name="Text Box 20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82" name="Text Box 20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83" name="Text Box 20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84" name="Text Box 20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85" name="Text Box 20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86" name="Text Box 20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87" name="Text Box 20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88" name="Text Box 20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89" name="Text Box 20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90" name="Text Box 20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91" name="Text Box 20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92" name="Text Box 20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93" name="Text Box 20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94" name="Text Box 20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95" name="Text Box 20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96" name="Text Box 20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97" name="Text Box 20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98" name="Text Box 20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3999" name="Text Box 20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00" name="Text Box 20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01" name="Text Box 20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02" name="Text Box 20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03" name="Text Box 20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04" name="Text Box 20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05" name="Text Box 20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06" name="Text Box 20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07" name="Text Box 20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08" name="Text Box 20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09" name="Text Box 20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10" name="Text Box 20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11" name="Text Box 20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12" name="Text Box 20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13" name="Text Box 20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14" name="Text Box 20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15" name="Text Box 20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16" name="Text Box 20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17" name="Text Box 20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18" name="Text Box 20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19" name="Text Box 20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20" name="Text Box 20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21" name="Text Box 21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22" name="Text Box 21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23" name="Text Box 21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24" name="Text Box 21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25" name="Text Box 21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26" name="Text Box 21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27" name="Text Box 21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28" name="Text Box 21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29" name="Text Box 21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30" name="Text Box 21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31" name="Text Box 21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32" name="Text Box 21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33" name="Text Box 21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34" name="Text Box 21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35" name="Text Box 21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36" name="Text Box 21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37" name="Text Box 21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38" name="Text Box 21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39" name="Text Box 21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40" name="Text Box 21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41" name="Text Box 21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42" name="Text Box 21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43" name="Text Box 21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44" name="Text Box 21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45" name="Text Box 21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46" name="Text Box 21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47" name="Text Box 21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48" name="Text Box 21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49" name="Text Box 21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50" name="Text Box 21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51" name="Text Box 21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52" name="Text Box 21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53" name="Text Box 21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54" name="Text Box 21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55" name="Text Box 21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56" name="Text Box 21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57" name="Text Box 21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58" name="Text Box 21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59" name="Text Box 21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60" name="Text Box 21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61" name="Text Box 21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62" name="Text Box 21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63" name="Text Box 21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64" name="Text Box 21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65" name="Text Box 21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66" name="Text Box 21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67" name="Text Box 21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68" name="Text Box 21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69" name="Text Box 21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70" name="Text Box 21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71" name="Text Box 21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72" name="Text Box 21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73" name="Text Box 21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74" name="Text Box 21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75" name="Text Box 21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76" name="Text Box 21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77" name="Text Box 21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78" name="Text Box 21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79" name="Text Box 21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80" name="Text Box 21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81" name="Text Box 21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82" name="Text Box 21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83" name="Text Box 21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84" name="Text Box 21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85" name="Text Box 21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86" name="Text Box 21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87" name="Text Box 21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88" name="Text Box 21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89" name="Text Box 21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90" name="Text Box 21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91" name="Text Box 21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92" name="Text Box 21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93" name="Text Box 21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94" name="Text Box 21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95" name="Text Box 21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96" name="Text Box 21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97" name="Text Box 21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98" name="Text Box 21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099" name="Text Box 21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00" name="Text Box 21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01" name="Text Box 21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02" name="Text Box 21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03" name="Text Box 21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04" name="Text Box 21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05" name="Text Box 21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06" name="Text Box 21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07" name="Text Box 21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08" name="Text Box 21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09" name="Text Box 21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10" name="Text Box 21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11" name="Text Box 21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12" name="Text Box 21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13" name="Text Box 21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14" name="Text Box 21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15" name="Text Box 21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16" name="Text Box 21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17" name="Text Box 21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18" name="Text Box 21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19" name="Text Box 21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20" name="Text Box 21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21" name="Text Box 22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22" name="Text Box 22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23" name="Text Box 22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24" name="Text Box 22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25" name="Text Box 22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26" name="Text Box 22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27" name="Text Box 22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28" name="Text Box 22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29" name="Text Box 22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30" name="Text Box 22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31" name="Text Box 22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32" name="Text Box 22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33" name="Text Box 22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34" name="Text Box 22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35" name="Text Box 22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36" name="Text Box 22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37" name="Text Box 22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38" name="Text Box 22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39" name="Text Box 22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40" name="Text Box 22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41" name="Text Box 22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42" name="Text Box 22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43" name="Text Box 22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44" name="Text Box 22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45" name="Text Box 22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46" name="Text Box 22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47" name="Text Box 22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48" name="Text Box 22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49" name="Text Box 22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50" name="Text Box 22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51" name="Text Box 22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52" name="Text Box 22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53" name="Text Box 22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54" name="Text Box 22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55" name="Text Box 22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56" name="Text Box 22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57" name="Text Box 22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58" name="Text Box 22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59" name="Text Box 22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60" name="Text Box 22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61" name="Text Box 22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62" name="Text Box 22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63" name="Text Box 22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64" name="Text Box 22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65" name="Text Box 22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66" name="Text Box 22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67" name="Text Box 22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68" name="Text Box 22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69" name="Text Box 22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70" name="Text Box 22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71" name="Text Box 22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72" name="Text Box 22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73" name="Text Box 22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74" name="Text Box 22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75" name="Text Box 22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76" name="Text Box 22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77" name="Text Box 22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78" name="Text Box 22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79" name="Text Box 22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80" name="Text Box 22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81" name="Text Box 22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82" name="Text Box 22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83" name="Text Box 22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84" name="Text Box 22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85" name="Text Box 22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86" name="Text Box 22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87" name="Text Box 22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88" name="Text Box 22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89" name="Text Box 22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90" name="Text Box 22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91" name="Text Box 22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92" name="Text Box 22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93" name="Text Box 22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94" name="Text Box 22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95" name="Text Box 22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96" name="Text Box 22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97" name="Text Box 22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98" name="Text Box 22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199" name="Text Box 22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00" name="Text Box 22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01" name="Text Box 22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02" name="Text Box 22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03" name="Text Box 22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04" name="Text Box 22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05" name="Text Box 22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06" name="Text Box 22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07" name="Text Box 22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08" name="Text Box 22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09" name="Text Box 22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10" name="Text Box 22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11" name="Text Box 22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12" name="Text Box 22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13" name="Text Box 22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14" name="Text Box 22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15" name="Text Box 22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16" name="Text Box 22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17" name="Text Box 22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18" name="Text Box 22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19" name="Text Box 22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20" name="Text Box 22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21" name="Text Box 23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22" name="Text Box 23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23" name="Text Box 23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24" name="Text Box 23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25" name="Text Box 23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26" name="Text Box 23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27" name="Text Box 23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28" name="Text Box 23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29" name="Text Box 23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30" name="Text Box 23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31" name="Text Box 23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32" name="Text Box 23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33" name="Text Box 23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34" name="Text Box 23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35" name="Text Box 23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36" name="Text Box 23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37" name="Text Box 23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38" name="Text Box 23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39" name="Text Box 23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40" name="Text Box 23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41" name="Text Box 23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42" name="Text Box 23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43" name="Text Box 23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44" name="Text Box 23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45" name="Text Box 23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46" name="Text Box 23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47" name="Text Box 23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48" name="Text Box 23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49" name="Text Box 23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50" name="Text Box 23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51" name="Text Box 23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52" name="Text Box 23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53" name="Text Box 23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54" name="Text Box 23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55" name="Text Box 23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56" name="Text Box 23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57" name="Text Box 23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58" name="Text Box 23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59" name="Text Box 23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60" name="Text Box 23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61" name="Text Box 23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62" name="Text Box 23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63" name="Text Box 23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64" name="Text Box 23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65" name="Text Box 23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66" name="Text Box 23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67" name="Text Box 23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68" name="Text Box 23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69" name="Text Box 23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70" name="Text Box 23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71" name="Text Box 23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72" name="Text Box 23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73" name="Text Box 23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74" name="Text Box 23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75" name="Text Box 23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76" name="Text Box 23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77" name="Text Box 23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78" name="Text Box 23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79" name="Text Box 23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80" name="Text Box 23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81" name="Text Box 23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82" name="Text Box 23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83" name="Text Box 23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84" name="Text Box 23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85" name="Text Box 23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86" name="Text Box 23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87" name="Text Box 23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88" name="Text Box 23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89" name="Text Box 23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90" name="Text Box 23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91" name="Text Box 23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92" name="Text Box 23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93" name="Text Box 23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94" name="Text Box 23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95" name="Text Box 23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96" name="Text Box 23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97" name="Text Box 23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98" name="Text Box 23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299" name="Text Box 23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00" name="Text Box 23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01" name="Text Box 23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02" name="Text Box 23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03" name="Text Box 23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04" name="Text Box 23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05" name="Text Box 23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06" name="Text Box 23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07" name="Text Box 23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08" name="Text Box 23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09" name="Text Box 23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10" name="Text Box 23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11" name="Text Box 23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12" name="Text Box 23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13" name="Text Box 23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14" name="Text Box 23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15" name="Text Box 23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16" name="Text Box 23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17" name="Text Box 23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18" name="Text Box 23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19" name="Text Box 23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20" name="Text Box 23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21" name="Text Box 24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22" name="Text Box 24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23" name="Text Box 24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24" name="Text Box 24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25" name="Text Box 24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26" name="Text Box 24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27" name="Text Box 24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28" name="Text Box 24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29" name="Text Box 24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30" name="Text Box 24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31" name="Text Box 24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32" name="Text Box 24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33" name="Text Box 24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34" name="Text Box 24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35" name="Text Box 24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36" name="Text Box 24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37" name="Text Box 24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38" name="Text Box 24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39" name="Text Box 24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40" name="Text Box 24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41" name="Text Box 24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42" name="Text Box 24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43" name="Text Box 24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44" name="Text Box 24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45" name="Text Box 24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46" name="Text Box 24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47" name="Text Box 24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48" name="Text Box 24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49" name="Text Box 24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50" name="Text Box 24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51" name="Text Box 24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52" name="Text Box 24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53" name="Text Box 24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54" name="Text Box 24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55" name="Text Box 24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56" name="Text Box 24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57" name="Text Box 24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58" name="Text Box 24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59" name="Text Box 24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60" name="Text Box 24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61" name="Text Box 24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62" name="Text Box 24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63" name="Text Box 24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64" name="Text Box 24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65" name="Text Box 24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66" name="Text Box 24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67" name="Text Box 24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68" name="Text Box 24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69" name="Text Box 24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70" name="Text Box 24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71" name="Text Box 24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72" name="Text Box 24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73" name="Text Box 24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74" name="Text Box 24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75" name="Text Box 24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76" name="Text Box 24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77" name="Text Box 24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78" name="Text Box 24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79" name="Text Box 24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80" name="Text Box 24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81" name="Text Box 24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82" name="Text Box 24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83" name="Text Box 24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84" name="Text Box 24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85" name="Text Box 24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86" name="Text Box 24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87" name="Text Box 24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88" name="Text Box 24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89" name="Text Box 24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90" name="Text Box 24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91" name="Text Box 24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92" name="Text Box 24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93" name="Text Box 24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94" name="Text Box 24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95" name="Text Box 24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96" name="Text Box 24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97" name="Text Box 24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98" name="Text Box 24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399" name="Text Box 24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00" name="Text Box 24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01" name="Text Box 24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02" name="Text Box 24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03" name="Text Box 24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04" name="Text Box 24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05" name="Text Box 24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06" name="Text Box 24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07" name="Text Box 24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08" name="Text Box 24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09" name="Text Box 24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10" name="Text Box 24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11" name="Text Box 24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12" name="Text Box 24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13" name="Text Box 24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14" name="Text Box 24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15" name="Text Box 24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16" name="Text Box 24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17" name="Text Box 24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18" name="Text Box 24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19" name="Text Box 24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20" name="Text Box 24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21" name="Text Box 25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22" name="Text Box 25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23" name="Text Box 25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24" name="Text Box 25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25" name="Text Box 25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26" name="Text Box 25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27" name="Text Box 25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28" name="Text Box 25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29" name="Text Box 25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30" name="Text Box 25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31" name="Text Box 25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32" name="Text Box 25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33" name="Text Box 25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34" name="Text Box 25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35" name="Text Box 25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36" name="Text Box 25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37" name="Text Box 25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38" name="Text Box 25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39" name="Text Box 25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40" name="Text Box 25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41" name="Text Box 25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42" name="Text Box 25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43" name="Text Box 25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44" name="Text Box 25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45" name="Text Box 25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46" name="Text Box 25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47" name="Text Box 25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48" name="Text Box 25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49" name="Text Box 25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50" name="Text Box 25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51" name="Text Box 25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52" name="Text Box 25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53" name="Text Box 25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54" name="Text Box 25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55" name="Text Box 25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56" name="Text Box 25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57" name="Text Box 25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58" name="Text Box 25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59" name="Text Box 25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60" name="Text Box 25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61" name="Text Box 25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62" name="Text Box 25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63" name="Text Box 25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64" name="Text Box 25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65" name="Text Box 25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66" name="Text Box 25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67" name="Text Box 25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68" name="Text Box 25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69" name="Text Box 25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70" name="Text Box 25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71" name="Text Box 25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72" name="Text Box 25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73" name="Text Box 25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74" name="Text Box 25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75" name="Text Box 25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76" name="Text Box 25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77" name="Text Box 25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78" name="Text Box 25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79" name="Text Box 25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80" name="Text Box 25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81" name="Text Box 25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82" name="Text Box 25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83" name="Text Box 25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84" name="Text Box 25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85" name="Text Box 25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86" name="Text Box 25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87" name="Text Box 25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88" name="Text Box 25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89" name="Text Box 25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90" name="Text Box 25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91" name="Text Box 25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92" name="Text Box 25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93" name="Text Box 25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94" name="Text Box 25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95" name="Text Box 25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96" name="Text Box 25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97" name="Text Box 25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98" name="Text Box 25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499" name="Text Box 25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00" name="Text Box 25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01" name="Text Box 25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02" name="Text Box 25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03" name="Text Box 25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04" name="Text Box 25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05" name="Text Box 25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06" name="Text Box 25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07" name="Text Box 25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08" name="Text Box 25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09" name="Text Box 25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10" name="Text Box 25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11" name="Text Box 25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12" name="Text Box 25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13" name="Text Box 25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14" name="Text Box 25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15" name="Text Box 25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16" name="Text Box 25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17" name="Text Box 25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18" name="Text Box 25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19" name="Text Box 25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20" name="Text Box 25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21" name="Text Box 26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22" name="Text Box 26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23" name="Text Box 26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24" name="Text Box 26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25" name="Text Box 26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26" name="Text Box 26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27" name="Text Box 26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28" name="Text Box 26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29" name="Text Box 26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30" name="Text Box 26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31" name="Text Box 26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32" name="Text Box 26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33" name="Text Box 26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34" name="Text Box 26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35" name="Text Box 26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36" name="Text Box 26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37" name="Text Box 26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38" name="Text Box 26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39" name="Text Box 26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40" name="Text Box 26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41" name="Text Box 26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42" name="Text Box 26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43" name="Text Box 26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44" name="Text Box 26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45" name="Text Box 26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46" name="Text Box 26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47" name="Text Box 26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48" name="Text Box 26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49" name="Text Box 26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50" name="Text Box 26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51" name="Text Box 26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52" name="Text Box 26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53" name="Text Box 26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54" name="Text Box 26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55" name="Text Box 26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56" name="Text Box 26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57" name="Text Box 26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58" name="Text Box 26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59" name="Text Box 26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60" name="Text Box 26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61" name="Text Box 26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62" name="Text Box 26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63" name="Text Box 26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64" name="Text Box 26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65" name="Text Box 26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66" name="Text Box 26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67" name="Text Box 26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68" name="Text Box 26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69" name="Text Box 26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70" name="Text Box 26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71" name="Text Box 26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72" name="Text Box 26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73" name="Text Box 26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74" name="Text Box 26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75" name="Text Box 26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76" name="Text Box 26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77" name="Text Box 26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78" name="Text Box 26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79" name="Text Box 26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80" name="Text Box 26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81" name="Text Box 26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82" name="Text Box 26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83" name="Text Box 26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84" name="Text Box 26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85" name="Text Box 26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86" name="Text Box 26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87" name="Text Box 26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88" name="Text Box 26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89" name="Text Box 26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90" name="Text Box 26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91" name="Text Box 26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92" name="Text Box 26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93" name="Text Box 26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94" name="Text Box 26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95" name="Text Box 26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96" name="Text Box 26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97" name="Text Box 26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98" name="Text Box 26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599" name="Text Box 26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00" name="Text Box 26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01" name="Text Box 26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02" name="Text Box 26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03" name="Text Box 26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04" name="Text Box 26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05" name="Text Box 26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06" name="Text Box 26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07" name="Text Box 26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08" name="Text Box 26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09" name="Text Box 26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10" name="Text Box 26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11" name="Text Box 26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12" name="Text Box 26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13" name="Text Box 26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14" name="Text Box 26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15" name="Text Box 26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16" name="Text Box 26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17" name="Text Box 26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18" name="Text Box 26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19" name="Text Box 26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20" name="Text Box 26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21" name="Text Box 27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22" name="Text Box 27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23" name="Text Box 27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24" name="Text Box 27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25" name="Text Box 27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26" name="Text Box 27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27" name="Text Box 27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28" name="Text Box 27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29" name="Text Box 27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30" name="Text Box 27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31" name="Text Box 27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32" name="Text Box 27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33" name="Text Box 27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34" name="Text Box 27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35" name="Text Box 27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36" name="Text Box 27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37" name="Text Box 27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38" name="Text Box 27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39" name="Text Box 27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40" name="Text Box 27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41" name="Text Box 27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42" name="Text Box 27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43" name="Text Box 27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44" name="Text Box 27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45" name="Text Box 27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46" name="Text Box 27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47" name="Text Box 27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48" name="Text Box 27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49" name="Text Box 27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50" name="Text Box 27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51" name="Text Box 27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52" name="Text Box 27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53" name="Text Box 27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54" name="Text Box 27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55" name="Text Box 27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56" name="Text Box 27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57" name="Text Box 27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58" name="Text Box 27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59" name="Text Box 27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0" name="Text Box 27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1" name="Text Box 27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2" name="Text Box 27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3" name="Text Box 27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4" name="Text Box 27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5" name="Text Box 27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6" name="Text Box 27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7" name="Text Box 27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8" name="Text Box 27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9" name="Text Box 27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0" name="Text Box 27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1" name="Text Box 27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2" name="Text Box 27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3" name="Text Box 27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4" name="Text Box 27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5" name="Text Box 27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6" name="Text Box 27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7" name="Text Box 27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8" name="Text Box 27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9" name="Text Box 27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80" name="Text Box 27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81" name="Text Box 27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82" name="Text Box 27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83" name="Text Box 27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84" name="Text Box 27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85" name="Text Box 27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86" name="Text Box 27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87" name="Text Box 27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88" name="Text Box 27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89" name="Text Box 27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90" name="Text Box 27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91" name="Text Box 27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92" name="Text Box 27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93" name="Text Box 27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94" name="Text Box 27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95" name="Text Box 27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96" name="Text Box 27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97" name="Text Box 27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98" name="Text Box 27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99" name="Text Box 27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00" name="Text Box 27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01" name="Text Box 27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02" name="Text Box 27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03" name="Text Box 27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04" name="Text Box 27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05" name="Text Box 27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06" name="Text Box 27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07" name="Text Box 27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08" name="Text Box 27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09" name="Text Box 27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10" name="Text Box 27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11" name="Text Box 27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12" name="Text Box 27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13" name="Text Box 27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14" name="Text Box 27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15" name="Text Box 27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16" name="Text Box 27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17" name="Text Box 27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18" name="Text Box 27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19" name="Text Box 27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20" name="Text Box 27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21" name="Text Box 28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22" name="Text Box 28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23" name="Text Box 28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24" name="Text Box 28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25" name="Text Box 28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26" name="Text Box 28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27" name="Text Box 28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28" name="Text Box 28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29" name="Text Box 28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30" name="Text Box 28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31" name="Text Box 28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32" name="Text Box 28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33" name="Text Box 28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34" name="Text Box 28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35" name="Text Box 28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36" name="Text Box 28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37" name="Text Box 28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38" name="Text Box 28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39" name="Text Box 28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40" name="Text Box 28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41" name="Text Box 28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42" name="Text Box 28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43" name="Text Box 28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44" name="Text Box 28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45" name="Text Box 28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46" name="Text Box 28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47" name="Text Box 28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48" name="Text Box 28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49" name="Text Box 28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50" name="Text Box 28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51" name="Text Box 28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52" name="Text Box 28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53" name="Text Box 28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54" name="Text Box 28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55" name="Text Box 28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56" name="Text Box 28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57" name="Text Box 28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58" name="Text Box 28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59" name="Text Box 28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60" name="Text Box 28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61" name="Text Box 28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62" name="Text Box 28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63" name="Text Box 28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64" name="Text Box 28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65" name="Text Box 28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66" name="Text Box 28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67" name="Text Box 28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68" name="Text Box 28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69" name="Text Box 28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70" name="Text Box 28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71" name="Text Box 28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72" name="Text Box 28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73" name="Text Box 28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74" name="Text Box 28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75" name="Text Box 28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76" name="Text Box 28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77" name="Text Box 28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78" name="Text Box 28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79" name="Text Box 28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80" name="Text Box 28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81" name="Text Box 28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82" name="Text Box 28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83" name="Text Box 28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84" name="Text Box 28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85" name="Text Box 28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86" name="Text Box 28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87" name="Text Box 28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88" name="Text Box 28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89" name="Text Box 28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90" name="Text Box 28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91" name="Text Box 28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92" name="Text Box 28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93" name="Text Box 28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94" name="Text Box 28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95" name="Text Box 28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96" name="Text Box 28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97" name="Text Box 28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98" name="Text Box 28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799" name="Text Box 28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00" name="Text Box 28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01" name="Text Box 28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02" name="Text Box 28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03" name="Text Box 28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04" name="Text Box 28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05" name="Text Box 28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06" name="Text Box 28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07" name="Text Box 28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08" name="Text Box 28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09" name="Text Box 28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10" name="Text Box 28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11" name="Text Box 28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12" name="Text Box 28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13" name="Text Box 28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14" name="Text Box 28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15" name="Text Box 28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16" name="Text Box 28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17" name="Text Box 28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18" name="Text Box 28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19" name="Text Box 28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20" name="Text Box 28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21" name="Text Box 29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22" name="Text Box 29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23" name="Text Box 29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24" name="Text Box 29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25" name="Text Box 29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26" name="Text Box 29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27" name="Text Box 29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28" name="Text Box 29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29" name="Text Box 29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30" name="Text Box 29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31" name="Text Box 29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32" name="Text Box 29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33" name="Text Box 29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34" name="Text Box 29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35" name="Text Box 29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36" name="Text Box 29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37" name="Text Box 29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38" name="Text Box 29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39" name="Text Box 29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40" name="Text Box 29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41" name="Text Box 29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42" name="Text Box 29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43" name="Text Box 29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44" name="Text Box 29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45" name="Text Box 29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46" name="Text Box 29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47" name="Text Box 29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48" name="Text Box 29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49" name="Text Box 29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50" name="Text Box 29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51" name="Text Box 29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52" name="Text Box 29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53" name="Text Box 29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54" name="Text Box 29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55" name="Text Box 29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56" name="Text Box 29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57" name="Text Box 29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58" name="Text Box 29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59" name="Text Box 29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60" name="Text Box 29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61" name="Text Box 29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62" name="Text Box 29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63" name="Text Box 29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64" name="Text Box 29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65" name="Text Box 29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66" name="Text Box 29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67" name="Text Box 29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68" name="Text Box 29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69" name="Text Box 29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70" name="Text Box 29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71" name="Text Box 29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72" name="Text Box 29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73" name="Text Box 29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74" name="Text Box 29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75" name="Text Box 29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76" name="Text Box 29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77" name="Text Box 29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78" name="Text Box 29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79" name="Text Box 29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80" name="Text Box 29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81" name="Text Box 29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82" name="Text Box 29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83" name="Text Box 29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84" name="Text Box 29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85" name="Text Box 29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86" name="Text Box 29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87" name="Text Box 29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88" name="Text Box 29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89" name="Text Box 29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90" name="Text Box 29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91" name="Text Box 29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92" name="Text Box 29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93" name="Text Box 29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94" name="Text Box 29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95" name="Text Box 29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96" name="Text Box 29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97" name="Text Box 29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98" name="Text Box 29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899" name="Text Box 29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00" name="Text Box 29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01" name="Text Box 29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02" name="Text Box 29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03" name="Text Box 29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04" name="Text Box 29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05" name="Text Box 29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06" name="Text Box 29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07" name="Text Box 29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08" name="Text Box 29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09" name="Text Box 29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10" name="Text Box 29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11" name="Text Box 29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12" name="Text Box 29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13" name="Text Box 29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14" name="Text Box 29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15" name="Text Box 29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16" name="Text Box 29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17" name="Text Box 29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18" name="Text Box 29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19" name="Text Box 29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20" name="Text Box 29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21" name="Text Box 30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22" name="Text Box 30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23" name="Text Box 30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24" name="Text Box 30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25" name="Text Box 30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26" name="Text Box 30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27" name="Text Box 30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28" name="Text Box 30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29" name="Text Box 30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30" name="Text Box 30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31" name="Text Box 30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32" name="Text Box 30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33" name="Text Box 30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34" name="Text Box 30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35" name="Text Box 30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36" name="Text Box 30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37" name="Text Box 30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38" name="Text Box 30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39" name="Text Box 30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40" name="Text Box 30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41" name="Text Box 30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42" name="Text Box 30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43" name="Text Box 30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44" name="Text Box 30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45" name="Text Box 30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46" name="Text Box 30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47" name="Text Box 30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48" name="Text Box 30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49" name="Text Box 30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50" name="Text Box 30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51" name="Text Box 30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52" name="Text Box 30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53" name="Text Box 30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54" name="Text Box 30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55" name="Text Box 30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56" name="Text Box 30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57" name="Text Box 30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58" name="Text Box 30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59" name="Text Box 30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60" name="Text Box 30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61" name="Text Box 30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62" name="Text Box 30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63" name="Text Box 30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64" name="Text Box 30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65" name="Text Box 30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66" name="Text Box 30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67" name="Text Box 30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68" name="Text Box 30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69" name="Text Box 30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70" name="Text Box 30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71" name="Text Box 30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72" name="Text Box 30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73" name="Text Box 30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74" name="Text Box 30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75" name="Text Box 30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76" name="Text Box 30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77" name="Text Box 30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78" name="Text Box 30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79" name="Text Box 30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80" name="Text Box 30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81" name="Text Box 30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82" name="Text Box 30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83" name="Text Box 30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84" name="Text Box 30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85" name="Text Box 30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86" name="Text Box 30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87" name="Text Box 30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88" name="Text Box 30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89" name="Text Box 30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90" name="Text Box 30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91" name="Text Box 30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92" name="Text Box 30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93" name="Text Box 30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94" name="Text Box 30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95" name="Text Box 30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96" name="Text Box 30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97" name="Text Box 30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98" name="Text Box 30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999" name="Text Box 30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00" name="Text Box 30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01" name="Text Box 30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02" name="Text Box 30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03" name="Text Box 30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04" name="Text Box 30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05" name="Text Box 30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06" name="Text Box 30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07" name="Text Box 30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08" name="Text Box 30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09" name="Text Box 30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10" name="Text Box 30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11" name="Text Box 30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12" name="Text Box 30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13" name="Text Box 30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14" name="Text Box 30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15" name="Text Box 30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16" name="Text Box 30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17" name="Text Box 30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18" name="Text Box 30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19" name="Text Box 30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20" name="Text Box 30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21" name="Text Box 31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22" name="Text Box 31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23" name="Text Box 31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24" name="Text Box 31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25" name="Text Box 31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26" name="Text Box 31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27" name="Text Box 31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28" name="Text Box 31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29" name="Text Box 31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30" name="Text Box 31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31" name="Text Box 31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32" name="Text Box 31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33" name="Text Box 31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34" name="Text Box 31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35" name="Text Box 31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36" name="Text Box 31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37" name="Text Box 31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38" name="Text Box 31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39" name="Text Box 31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40" name="Text Box 31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41" name="Text Box 31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42" name="Text Box 31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43" name="Text Box 31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44" name="Text Box 31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45" name="Text Box 31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46" name="Text Box 31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47" name="Text Box 31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48" name="Text Box 31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49" name="Text Box 31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50" name="Text Box 31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51" name="Text Box 31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52" name="Text Box 31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53" name="Text Box 31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54" name="Text Box 31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55" name="Text Box 31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56" name="Text Box 31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57" name="Text Box 31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58" name="Text Box 31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59" name="Text Box 31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60" name="Text Box 31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61" name="Text Box 31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62" name="Text Box 31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63" name="Text Box 31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64" name="Text Box 31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65" name="Text Box 31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66" name="Text Box 31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67" name="Text Box 31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68" name="Text Box 31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69" name="Text Box 31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70" name="Text Box 31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71" name="Text Box 31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72" name="Text Box 31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73" name="Text Box 31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74" name="Text Box 31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75" name="Text Box 31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76" name="Text Box 31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77" name="Text Box 31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78" name="Text Box 31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79" name="Text Box 31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80" name="Text Box 31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81" name="Text Box 31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82" name="Text Box 31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83" name="Text Box 31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84" name="Text Box 31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85" name="Text Box 31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86" name="Text Box 31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87" name="Text Box 31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88" name="Text Box 31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89" name="Text Box 31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90" name="Text Box 31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91" name="Text Box 31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92" name="Text Box 31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93" name="Text Box 31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94" name="Text Box 31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95" name="Text Box 31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96" name="Text Box 31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97" name="Text Box 31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98" name="Text Box 31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099" name="Text Box 31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00" name="Text Box 31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01" name="Text Box 31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02" name="Text Box 31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03" name="Text Box 31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04" name="Text Box 31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05" name="Text Box 31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06" name="Text Box 31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07" name="Text Box 31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08" name="Text Box 31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09" name="Text Box 31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10" name="Text Box 31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11" name="Text Box 31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12" name="Text Box 31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13" name="Text Box 31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14" name="Text Box 31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15" name="Text Box 31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16" name="Text Box 31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17" name="Text Box 31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18" name="Text Box 31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19" name="Text Box 31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20" name="Text Box 31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21" name="Text Box 32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22" name="Text Box 32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23" name="Text Box 32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24" name="Text Box 32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25" name="Text Box 32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26" name="Text Box 32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27" name="Text Box 32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28" name="Text Box 32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29" name="Text Box 32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30" name="Text Box 32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31" name="Text Box 32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32" name="Text Box 32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33" name="Text Box 32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34" name="Text Box 32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35" name="Text Box 32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36" name="Text Box 32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37" name="Text Box 32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38" name="Text Box 32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39" name="Text Box 32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40" name="Text Box 32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41" name="Text Box 32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42" name="Text Box 32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43" name="Text Box 32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44" name="Text Box 32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45" name="Text Box 32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46" name="Text Box 32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47" name="Text Box 32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48" name="Text Box 32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49" name="Text Box 32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50" name="Text Box 32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51" name="Text Box 32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52" name="Text Box 32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53" name="Text Box 32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54" name="Text Box 32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55" name="Text Box 32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56" name="Text Box 32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57" name="Text Box 32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58" name="Text Box 32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59" name="Text Box 32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60" name="Text Box 32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61" name="Text Box 32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62" name="Text Box 32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63" name="Text Box 32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64" name="Text Box 32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65" name="Text Box 32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66" name="Text Box 32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67" name="Text Box 32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68" name="Text Box 32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69" name="Text Box 32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70" name="Text Box 32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71" name="Text Box 32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72" name="Text Box 32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73" name="Text Box 32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74" name="Text Box 32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75" name="Text Box 32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76" name="Text Box 32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77" name="Text Box 32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78" name="Text Box 32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79" name="Text Box 32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80" name="Text Box 32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81" name="Text Box 32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82" name="Text Box 32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83" name="Text Box 32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84" name="Text Box 32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85" name="Text Box 32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86" name="Text Box 32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87" name="Text Box 32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88" name="Text Box 32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89" name="Text Box 32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90" name="Text Box 32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91" name="Text Box 32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92" name="Text Box 32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93" name="Text Box 32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94" name="Text Box 32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95" name="Text Box 32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96" name="Text Box 32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97" name="Text Box 32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98" name="Text Box 32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199" name="Text Box 32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00" name="Text Box 32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01" name="Text Box 32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02" name="Text Box 32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03" name="Text Box 32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04" name="Text Box 32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05" name="Text Box 32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06" name="Text Box 32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07" name="Text Box 32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08" name="Text Box 32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09" name="Text Box 32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10" name="Text Box 32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11" name="Text Box 32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12" name="Text Box 32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13" name="Text Box 32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14" name="Text Box 32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15" name="Text Box 32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16" name="Text Box 32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17" name="Text Box 32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18" name="Text Box 32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19" name="Text Box 32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20" name="Text Box 32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21" name="Text Box 33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22" name="Text Box 33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23" name="Text Box 33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24" name="Text Box 33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25" name="Text Box 33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26" name="Text Box 33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27" name="Text Box 33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28" name="Text Box 33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29" name="Text Box 33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30" name="Text Box 33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31" name="Text Box 33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32" name="Text Box 33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33" name="Text Box 33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34" name="Text Box 33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35" name="Text Box 33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36" name="Text Box 33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37" name="Text Box 33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38" name="Text Box 33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39" name="Text Box 33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40" name="Text Box 33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41" name="Text Box 33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42" name="Text Box 33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43" name="Text Box 33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44" name="Text Box 33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45" name="Text Box 33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46" name="Text Box 33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47" name="Text Box 33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48" name="Text Box 33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49" name="Text Box 33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50" name="Text Box 33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51" name="Text Box 33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52" name="Text Box 33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53" name="Text Box 33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54" name="Text Box 33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55" name="Text Box 33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56" name="Text Box 33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57" name="Text Box 33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58" name="Text Box 33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59" name="Text Box 33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60" name="Text Box 33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61" name="Text Box 33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62" name="Text Box 33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63" name="Text Box 33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64" name="Text Box 33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65" name="Text Box 33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66" name="Text Box 33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67" name="Text Box 33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68" name="Text Box 33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69" name="Text Box 33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70" name="Text Box 33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71" name="Text Box 33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72" name="Text Box 33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73" name="Text Box 33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74" name="Text Box 33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75" name="Text Box 33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76" name="Text Box 33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77" name="Text Box 33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78" name="Text Box 33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79" name="Text Box 33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80" name="Text Box 33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81" name="Text Box 33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82" name="Text Box 33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83" name="Text Box 33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84" name="Text Box 33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85" name="Text Box 33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86" name="Text Box 33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87" name="Text Box 33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88" name="Text Box 33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89" name="Text Box 33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90" name="Text Box 33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91" name="Text Box 33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92" name="Text Box 33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93" name="Text Box 33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94" name="Text Box 33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95" name="Text Box 33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96" name="Text Box 33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97" name="Text Box 33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98" name="Text Box 33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299" name="Text Box 33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00" name="Text Box 33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01" name="Text Box 33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02" name="Text Box 33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03" name="Text Box 33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04" name="Text Box 33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05" name="Text Box 33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06" name="Text Box 33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07" name="Text Box 33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08" name="Text Box 33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09" name="Text Box 33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10" name="Text Box 33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11" name="Text Box 33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12" name="Text Box 33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13" name="Text Box 33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14" name="Text Box 33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15" name="Text Box 33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16" name="Text Box 33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17" name="Text Box 33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18" name="Text Box 33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19" name="Text Box 33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20" name="Text Box 33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21" name="Text Box 34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22" name="Text Box 34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23" name="Text Box 34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24" name="Text Box 34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25" name="Text Box 34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26" name="Text Box 34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27" name="Text Box 34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28" name="Text Box 34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29" name="Text Box 34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30" name="Text Box 34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31" name="Text Box 34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32" name="Text Box 34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33" name="Text Box 34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34" name="Text Box 34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35" name="Text Box 34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36" name="Text Box 34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37" name="Text Box 34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38" name="Text Box 34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39" name="Text Box 34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40" name="Text Box 34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41" name="Text Box 34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42" name="Text Box 34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43" name="Text Box 34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44" name="Text Box 34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45" name="Text Box 34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46" name="Text Box 34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47" name="Text Box 34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48" name="Text Box 34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49" name="Text Box 34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50" name="Text Box 34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51" name="Text Box 34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52" name="Text Box 34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53" name="Text Box 34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54" name="Text Box 34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55" name="Text Box 34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56" name="Text Box 34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57" name="Text Box 34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58" name="Text Box 34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59" name="Text Box 34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60" name="Text Box 34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61" name="Text Box 34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62" name="Text Box 34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63" name="Text Box 34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64" name="Text Box 34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65" name="Text Box 34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66" name="Text Box 34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67" name="Text Box 34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68" name="Text Box 34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69" name="Text Box 34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70" name="Text Box 34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71" name="Text Box 34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72" name="Text Box 34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73" name="Text Box 34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74" name="Text Box 34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75" name="Text Box 34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76" name="Text Box 34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77" name="Text Box 34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78" name="Text Box 34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79" name="Text Box 34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80" name="Text Box 34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81" name="Text Box 34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82" name="Text Box 34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83" name="Text Box 34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84" name="Text Box 34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85" name="Text Box 34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86" name="Text Box 34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87" name="Text Box 34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88" name="Text Box 34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89" name="Text Box 34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90" name="Text Box 34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91" name="Text Box 34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92" name="Text Box 34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93" name="Text Box 34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94" name="Text Box 34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95" name="Text Box 34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96" name="Text Box 34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97" name="Text Box 34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98" name="Text Box 34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399" name="Text Box 34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00" name="Text Box 34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01" name="Text Box 34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02" name="Text Box 34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03" name="Text Box 34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04" name="Text Box 34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05" name="Text Box 34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06" name="Text Box 34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07" name="Text Box 34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08" name="Text Box 34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09" name="Text Box 34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10" name="Text Box 34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11" name="Text Box 34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12" name="Text Box 34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13" name="Text Box 34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14" name="Text Box 34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15" name="Text Box 34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16" name="Text Box 34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17" name="Text Box 34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18" name="Text Box 34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19" name="Text Box 34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20" name="Text Box 34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21" name="Text Box 35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22" name="Text Box 35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23" name="Text Box 35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24" name="Text Box 35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25" name="Text Box 35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26" name="Text Box 35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27" name="Text Box 35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28" name="Text Box 35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29" name="Text Box 35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30" name="Text Box 35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31" name="Text Box 35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32" name="Text Box 35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33" name="Text Box 35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34" name="Text Box 35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35" name="Text Box 35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36" name="Text Box 35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37" name="Text Box 35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38" name="Text Box 35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39" name="Text Box 35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40" name="Text Box 35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41" name="Text Box 35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42" name="Text Box 35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43" name="Text Box 35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44" name="Text Box 35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45" name="Text Box 35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46" name="Text Box 35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47" name="Text Box 35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48" name="Text Box 35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49" name="Text Box 35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50" name="Text Box 35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51" name="Text Box 35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52" name="Text Box 35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53" name="Text Box 35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54" name="Text Box 35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55" name="Text Box 35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56" name="Text Box 35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57" name="Text Box 35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58" name="Text Box 35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59" name="Text Box 35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60" name="Text Box 35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61" name="Text Box 35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62" name="Text Box 35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63" name="Text Box 35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64" name="Text Box 35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65" name="Text Box 35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66" name="Text Box 35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67" name="Text Box 35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68" name="Text Box 35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69" name="Text Box 35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70" name="Text Box 35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71" name="Text Box 35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72" name="Text Box 35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73" name="Text Box 35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74" name="Text Box 35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75" name="Text Box 35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76" name="Text Box 35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77" name="Text Box 35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78" name="Text Box 35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79" name="Text Box 35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80" name="Text Box 35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81" name="Text Box 35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82" name="Text Box 35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83" name="Text Box 35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84" name="Text Box 35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85" name="Text Box 35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86" name="Text Box 35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87" name="Text Box 35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88" name="Text Box 35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89" name="Text Box 35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90" name="Text Box 35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91" name="Text Box 35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92" name="Text Box 35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93" name="Text Box 35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94" name="Text Box 35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95" name="Text Box 35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96" name="Text Box 35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97" name="Text Box 35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98" name="Text Box 35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499" name="Text Box 35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00" name="Text Box 35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01" name="Text Box 35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02" name="Text Box 35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03" name="Text Box 35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04" name="Text Box 35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05" name="Text Box 35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06" name="Text Box 35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07" name="Text Box 35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08" name="Text Box 35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09" name="Text Box 35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10" name="Text Box 35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11" name="Text Box 35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12" name="Text Box 35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13" name="Text Box 35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14" name="Text Box 35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15" name="Text Box 35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16" name="Text Box 35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17" name="Text Box 35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18" name="Text Box 35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19" name="Text Box 35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20" name="Text Box 35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21" name="Text Box 36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22" name="Text Box 36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23" name="Text Box 36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24" name="Text Box 36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25" name="Text Box 36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26" name="Text Box 36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27" name="Text Box 36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28" name="Text Box 36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29" name="Text Box 36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30" name="Text Box 36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31" name="Text Box 36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32" name="Text Box 36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33" name="Text Box 36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34" name="Text Box 36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35" name="Text Box 36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36" name="Text Box 36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37" name="Text Box 36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38" name="Text Box 36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39" name="Text Box 36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40" name="Text Box 36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41" name="Text Box 36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42" name="Text Box 36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43" name="Text Box 36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44" name="Text Box 36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45" name="Text Box 36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46" name="Text Box 36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47" name="Text Box 36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48" name="Text Box 36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49" name="Text Box 36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50" name="Text Box 36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51" name="Text Box 36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52" name="Text Box 36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53" name="Text Box 36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54" name="Text Box 36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55" name="Text Box 36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56" name="Text Box 36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57" name="Text Box 36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58" name="Text Box 36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59" name="Text Box 36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60" name="Text Box 36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61" name="Text Box 36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62" name="Text Box 36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63" name="Text Box 36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64" name="Text Box 36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65" name="Text Box 36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66" name="Text Box 36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67" name="Text Box 36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68" name="Text Box 36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69" name="Text Box 364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70" name="Text Box 364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71" name="Text Box 365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72" name="Text Box 365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73" name="Text Box 365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74" name="Text Box 365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75" name="Text Box 365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76" name="Text Box 365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77" name="Text Box 365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78" name="Text Box 365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79" name="Text Box 365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80" name="Text Box 365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81" name="Text Box 366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82" name="Text Box 366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83" name="Text Box 366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84" name="Text Box 366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85" name="Text Box 366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86" name="Text Box 366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87" name="Text Box 366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88" name="Text Box 366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89" name="Text Box 366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90" name="Text Box 366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91" name="Text Box 367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92" name="Text Box 367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93" name="Text Box 367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94" name="Text Box 367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95" name="Text Box 367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96" name="Text Box 367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97" name="Text Box 367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98" name="Text Box 367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599" name="Text Box 367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00" name="Text Box 367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01" name="Text Box 368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02" name="Text Box 368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03" name="Text Box 368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04" name="Text Box 368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05" name="Text Box 368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06" name="Text Box 368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07" name="Text Box 368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08" name="Text Box 368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09" name="Text Box 368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10" name="Text Box 368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11" name="Text Box 369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12" name="Text Box 369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13" name="Text Box 369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14" name="Text Box 369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15" name="Text Box 369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16" name="Text Box 369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17" name="Text Box 369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18" name="Text Box 369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19" name="Text Box 369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20" name="Text Box 369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21" name="Text Box 370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22" name="Text Box 370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23" name="Text Box 370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24" name="Text Box 370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25" name="Text Box 370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26" name="Text Box 370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27" name="Text Box 370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28" name="Text Box 370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29" name="Text Box 370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30" name="Text Box 370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31" name="Text Box 371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32" name="Text Box 371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33" name="Text Box 371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34" name="Text Box 371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35" name="Text Box 371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36" name="Text Box 371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37" name="Text Box 371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38" name="Text Box 371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39" name="Text Box 371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40" name="Text Box 371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41" name="Text Box 372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42" name="Text Box 372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43" name="Text Box 372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44" name="Text Box 372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45" name="Text Box 372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46" name="Text Box 372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47" name="Text Box 372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48" name="Text Box 372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49" name="Text Box 372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50" name="Text Box 372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51" name="Text Box 373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52" name="Text Box 373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53" name="Text Box 373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54" name="Text Box 373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55" name="Text Box 373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56" name="Text Box 373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57" name="Text Box 373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58" name="Text Box 373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59" name="Text Box 3738"/>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60" name="Text Box 3739"/>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61" name="Text Box 3740"/>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62" name="Text Box 3741"/>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63" name="Text Box 3742"/>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64" name="Text Box 3743"/>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65" name="Text Box 3744"/>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66" name="Text Box 3745"/>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67" name="Text Box 3746"/>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5668" name="Text Box 3747"/>
        <xdr:cNvSpPr txBox="1">
          <a:spLocks noChangeArrowheads="1"/>
        </xdr:cNvSpPr>
      </xdr:nvSpPr>
      <xdr:spPr bwMode="auto">
        <a:xfrm>
          <a:off x="468630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522</xdr:row>
      <xdr:rowOff>0</xdr:rowOff>
    </xdr:from>
    <xdr:to>
      <xdr:col>4</xdr:col>
      <xdr:colOff>85725</xdr:colOff>
      <xdr:row>523</xdr:row>
      <xdr:rowOff>19050</xdr:rowOff>
    </xdr:to>
    <xdr:sp macro="" textlink="">
      <xdr:nvSpPr>
        <xdr:cNvPr id="5669" name="Text Box 28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70" name="Text Box 28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71" name="Text Box 28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72" name="Text Box 28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73" name="Text Box 28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74" name="Text Box 28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75" name="Text Box 28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76" name="Text Box 28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77" name="Text Box 28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78" name="Text Box 28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79" name="Text Box 28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80" name="Text Box 28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81" name="Text Box 28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82" name="Text Box 28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83" name="Text Box 28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84" name="Text Box 28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85" name="Text Box 28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86" name="Text Box 28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87" name="Text Box 28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88" name="Text Box 28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89" name="Text Box 28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90" name="Text Box 28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91" name="Text Box 28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92" name="Text Box 28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93" name="Text Box 28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94" name="Text Box 28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95" name="Text Box 28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96" name="Text Box 28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97" name="Text Box 28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98" name="Text Box 28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699" name="Text Box 28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00" name="Text Box 28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01" name="Text Box 28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02" name="Text Box 28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03" name="Text Box 28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04" name="Text Box 28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05" name="Text Box 28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06" name="Text Box 28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07" name="Text Box 28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08" name="Text Box 28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09" name="Text Box 28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10" name="Text Box 28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11" name="Text Box 28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12" name="Text Box 28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13" name="Text Box 28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14" name="Text Box 28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15" name="Text Box 28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16" name="Text Box 28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17" name="Text Box 28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18" name="Text Box 28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19" name="Text Box 28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20" name="Text Box 28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21" name="Text Box 28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22" name="Text Box 28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23" name="Text Box 28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24" name="Text Box 28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25" name="Text Box 28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26" name="Text Box 28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27" name="Text Box 28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28" name="Text Box 28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29" name="Text Box 28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30" name="Text Box 28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31" name="Text Box 28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32" name="Text Box 28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33" name="Text Box 28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34" name="Text Box 28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35" name="Text Box 28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36" name="Text Box 28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37" name="Text Box 28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38" name="Text Box 28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39" name="Text Box 28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40" name="Text Box 28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41" name="Text Box 28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42" name="Text Box 28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43" name="Text Box 28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44" name="Text Box 28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45" name="Text Box 28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46" name="Text Box 28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47" name="Text Box 28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48" name="Text Box 28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49" name="Text Box 28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50" name="Text Box 28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51" name="Text Box 28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52" name="Text Box 28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53" name="Text Box 28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54" name="Text Box 28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55" name="Text Box 28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56" name="Text Box 28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57" name="Text Box 28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58" name="Text Box 28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59" name="Text Box 28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60" name="Text Box 28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61" name="Text Box 28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62" name="Text Box 28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63" name="Text Box 28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64" name="Text Box 28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65" name="Text Box 28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66" name="Text Box 29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67" name="Text Box 29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68" name="Text Box 29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69" name="Text Box 29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70" name="Text Box 29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71" name="Text Box 29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72" name="Text Box 29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73" name="Text Box 29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74" name="Text Box 29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75" name="Text Box 29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76" name="Text Box 29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77" name="Text Box 29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78" name="Text Box 29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79" name="Text Box 29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80" name="Text Box 29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81" name="Text Box 29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82" name="Text Box 29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83" name="Text Box 29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84" name="Text Box 29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85" name="Text Box 29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86" name="Text Box 29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87" name="Text Box 29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88" name="Text Box 29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89" name="Text Box 29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90" name="Text Box 29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91" name="Text Box 29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92" name="Text Box 29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93" name="Text Box 29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94" name="Text Box 29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95" name="Text Box 29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96" name="Text Box 29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97" name="Text Box 29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98" name="Text Box 29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799" name="Text Box 29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00" name="Text Box 29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01" name="Text Box 29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02" name="Text Box 29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03" name="Text Box 29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04" name="Text Box 29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05" name="Text Box 29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06" name="Text Box 29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07" name="Text Box 29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08" name="Text Box 29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09" name="Text Box 29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10" name="Text Box 29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11" name="Text Box 29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12" name="Text Box 29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13" name="Text Box 29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14" name="Text Box 29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15" name="Text Box 29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16" name="Text Box 29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17" name="Text Box 29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18" name="Text Box 29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19" name="Text Box 29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20" name="Text Box 29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21" name="Text Box 29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22" name="Text Box 29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23" name="Text Box 29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24" name="Text Box 29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25" name="Text Box 29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26" name="Text Box 29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27" name="Text Box 29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28" name="Text Box 29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29" name="Text Box 29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30" name="Text Box 29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31" name="Text Box 29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32" name="Text Box 29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33" name="Text Box 29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34" name="Text Box 29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35" name="Text Box 29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36" name="Text Box 29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37" name="Text Box 29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38" name="Text Box 29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39" name="Text Box 29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40" name="Text Box 29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41" name="Text Box 29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42" name="Text Box 29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43" name="Text Box 29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44" name="Text Box 29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45" name="Text Box 29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46" name="Text Box 29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47" name="Text Box 29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48" name="Text Box 29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49" name="Text Box 29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50" name="Text Box 29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51" name="Text Box 29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52" name="Text Box 29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53" name="Text Box 29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54" name="Text Box 29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55" name="Text Box 29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56" name="Text Box 29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57" name="Text Box 29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58" name="Text Box 29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59" name="Text Box 29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60" name="Text Box 29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61" name="Text Box 29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62" name="Text Box 29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63" name="Text Box 29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64" name="Text Box 29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65" name="Text Box 29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66" name="Text Box 30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67" name="Text Box 30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68" name="Text Box 30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69" name="Text Box 30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70" name="Text Box 30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71" name="Text Box 30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72" name="Text Box 30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73" name="Text Box 30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74" name="Text Box 30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75" name="Text Box 30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76" name="Text Box 30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77" name="Text Box 30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78" name="Text Box 30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79" name="Text Box 30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80" name="Text Box 30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81" name="Text Box 30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82" name="Text Box 30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83" name="Text Box 30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84" name="Text Box 30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85" name="Text Box 30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86" name="Text Box 30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87" name="Text Box 30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88" name="Text Box 30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89" name="Text Box 30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90" name="Text Box 30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91" name="Text Box 30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92" name="Text Box 30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93" name="Text Box 30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94" name="Text Box 30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95" name="Text Box 30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96" name="Text Box 30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97" name="Text Box 30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98" name="Text Box 30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899" name="Text Box 30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00" name="Text Box 30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01" name="Text Box 30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02" name="Text Box 30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03" name="Text Box 30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04" name="Text Box 30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05" name="Text Box 30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06" name="Text Box 30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07" name="Text Box 30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08" name="Text Box 30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09" name="Text Box 30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10" name="Text Box 30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11" name="Text Box 30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12" name="Text Box 30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13" name="Text Box 30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14" name="Text Box 30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15" name="Text Box 30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16" name="Text Box 30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17" name="Text Box 30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18" name="Text Box 30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19" name="Text Box 30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20" name="Text Box 30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21" name="Text Box 30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22" name="Text Box 30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23" name="Text Box 30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24" name="Text Box 30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25" name="Text Box 30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26" name="Text Box 30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27" name="Text Box 30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28" name="Text Box 30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29" name="Text Box 30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30" name="Text Box 30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31" name="Text Box 30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32" name="Text Box 30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33" name="Text Box 30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34" name="Text Box 30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35" name="Text Box 30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36" name="Text Box 30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37" name="Text Box 30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38" name="Text Box 30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39" name="Text Box 30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40" name="Text Box 30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41" name="Text Box 30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42" name="Text Box 30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43" name="Text Box 30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44" name="Text Box 30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45" name="Text Box 30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46" name="Text Box 30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47" name="Text Box 30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48" name="Text Box 30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49" name="Text Box 30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50" name="Text Box 30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51" name="Text Box 30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52" name="Text Box 30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53" name="Text Box 30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54" name="Text Box 30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55" name="Text Box 30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56" name="Text Box 30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57" name="Text Box 30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58" name="Text Box 30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59" name="Text Box 30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60" name="Text Box 30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61" name="Text Box 30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62" name="Text Box 30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63" name="Text Box 30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64" name="Text Box 30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65" name="Text Box 30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66" name="Text Box 31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67" name="Text Box 31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68" name="Text Box 31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69" name="Text Box 31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70" name="Text Box 31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71" name="Text Box 31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72" name="Text Box 31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73" name="Text Box 31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74" name="Text Box 31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75" name="Text Box 31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76" name="Text Box 31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77" name="Text Box 31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78" name="Text Box 31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79" name="Text Box 31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80" name="Text Box 31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81" name="Text Box 31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82" name="Text Box 31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83" name="Text Box 31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84" name="Text Box 31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85" name="Text Box 31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86" name="Text Box 31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87" name="Text Box 31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88" name="Text Box 31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89" name="Text Box 31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90" name="Text Box 31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91" name="Text Box 31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92" name="Text Box 31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93" name="Text Box 31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94" name="Text Box 31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95" name="Text Box 31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96" name="Text Box 31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97" name="Text Box 31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98" name="Text Box 31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5999" name="Text Box 31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00" name="Text Box 31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01" name="Text Box 31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02" name="Text Box 31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03" name="Text Box 31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04" name="Text Box 31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05" name="Text Box 31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06" name="Text Box 31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07" name="Text Box 31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08" name="Text Box 31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09" name="Text Box 31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10" name="Text Box 31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11" name="Text Box 31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12" name="Text Box 31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13" name="Text Box 31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14" name="Text Box 31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15" name="Text Box 31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16" name="Text Box 31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17" name="Text Box 31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18" name="Text Box 31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19" name="Text Box 31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20" name="Text Box 31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21" name="Text Box 31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22" name="Text Box 31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23" name="Text Box 31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24" name="Text Box 31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25" name="Text Box 31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26" name="Text Box 31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27" name="Text Box 31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28" name="Text Box 31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29" name="Text Box 31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30" name="Text Box 31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31" name="Text Box 31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32" name="Text Box 31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33" name="Text Box 31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34" name="Text Box 31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35" name="Text Box 31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36" name="Text Box 31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37" name="Text Box 31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38" name="Text Box 31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39" name="Text Box 31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40" name="Text Box 31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41" name="Text Box 31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42" name="Text Box 31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43" name="Text Box 31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44" name="Text Box 31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45" name="Text Box 31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46" name="Text Box 31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47" name="Text Box 31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48" name="Text Box 31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49" name="Text Box 31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50" name="Text Box 31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51" name="Text Box 31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52" name="Text Box 31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53" name="Text Box 31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54" name="Text Box 31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55" name="Text Box 31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56" name="Text Box 31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57" name="Text Box 31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58" name="Text Box 31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59" name="Text Box 31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60" name="Text Box 31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61" name="Text Box 31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62" name="Text Box 31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63" name="Text Box 31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64" name="Text Box 31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65" name="Text Box 31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66" name="Text Box 32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67" name="Text Box 32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68" name="Text Box 32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69" name="Text Box 32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70" name="Text Box 32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71" name="Text Box 32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72" name="Text Box 32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73" name="Text Box 32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74" name="Text Box 32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75" name="Text Box 32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76" name="Text Box 32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77" name="Text Box 32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78" name="Text Box 32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79" name="Text Box 32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80" name="Text Box 32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81" name="Text Box 32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82" name="Text Box 32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83" name="Text Box 32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84" name="Text Box 32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85" name="Text Box 32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86" name="Text Box 32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87" name="Text Box 32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88" name="Text Box 32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89" name="Text Box 32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90" name="Text Box 32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91" name="Text Box 32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92" name="Text Box 32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93" name="Text Box 32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94" name="Text Box 32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95" name="Text Box 32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96" name="Text Box 32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97" name="Text Box 32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98" name="Text Box 32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099" name="Text Box 32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00" name="Text Box 32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01" name="Text Box 32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02" name="Text Box 32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03" name="Text Box 32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04" name="Text Box 32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05" name="Text Box 32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06" name="Text Box 32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07" name="Text Box 32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08" name="Text Box 32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09" name="Text Box 32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10" name="Text Box 32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11" name="Text Box 32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12" name="Text Box 32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13" name="Text Box 32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14" name="Text Box 32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15" name="Text Box 32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16" name="Text Box 32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17" name="Text Box 32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18" name="Text Box 32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19" name="Text Box 32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20" name="Text Box 32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21" name="Text Box 32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22" name="Text Box 32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23" name="Text Box 32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24" name="Text Box 32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25" name="Text Box 32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26" name="Text Box 32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27" name="Text Box 32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28" name="Text Box 32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29" name="Text Box 32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30" name="Text Box 32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31" name="Text Box 32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32" name="Text Box 32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33" name="Text Box 32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34" name="Text Box 32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35" name="Text Box 32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36" name="Text Box 32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37" name="Text Box 32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38" name="Text Box 32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39" name="Text Box 32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40" name="Text Box 32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41" name="Text Box 32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42" name="Text Box 32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43" name="Text Box 32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44" name="Text Box 32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45" name="Text Box 32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46" name="Text Box 32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47" name="Text Box 32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48" name="Text Box 32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49" name="Text Box 32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50" name="Text Box 32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51" name="Text Box 32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52" name="Text Box 32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53" name="Text Box 32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54" name="Text Box 32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55" name="Text Box 32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56" name="Text Box 32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57" name="Text Box 32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58" name="Text Box 32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59" name="Text Box 32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60" name="Text Box 32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61" name="Text Box 32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62" name="Text Box 32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63" name="Text Box 32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64" name="Text Box 32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65" name="Text Box 32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66" name="Text Box 33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67" name="Text Box 33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68" name="Text Box 33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69" name="Text Box 33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70" name="Text Box 33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71" name="Text Box 33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72" name="Text Box 33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73" name="Text Box 33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74" name="Text Box 33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75" name="Text Box 33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76" name="Text Box 33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77" name="Text Box 33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78" name="Text Box 33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79" name="Text Box 33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80" name="Text Box 33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81" name="Text Box 33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82" name="Text Box 33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83" name="Text Box 33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84" name="Text Box 33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85" name="Text Box 33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86" name="Text Box 33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87" name="Text Box 33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88" name="Text Box 33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89" name="Text Box 33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90" name="Text Box 33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91" name="Text Box 33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92" name="Text Box 33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93" name="Text Box 33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94" name="Text Box 33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95" name="Text Box 33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96" name="Text Box 33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97" name="Text Box 33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98" name="Text Box 33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199" name="Text Box 33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00" name="Text Box 33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01" name="Text Box 33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02" name="Text Box 33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03" name="Text Box 33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04" name="Text Box 33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05" name="Text Box 33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06" name="Text Box 33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07" name="Text Box 33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08" name="Text Box 33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09" name="Text Box 33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10" name="Text Box 33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11" name="Text Box 33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12" name="Text Box 33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13" name="Text Box 33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14" name="Text Box 33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15" name="Text Box 33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16" name="Text Box 33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17" name="Text Box 33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18" name="Text Box 33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19" name="Text Box 33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20" name="Text Box 33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21" name="Text Box 33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22" name="Text Box 33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23" name="Text Box 33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24" name="Text Box 33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25" name="Text Box 33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26" name="Text Box 33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27" name="Text Box 33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28" name="Text Box 33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29" name="Text Box 33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30" name="Text Box 33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31" name="Text Box 33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32" name="Text Box 33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33" name="Text Box 33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34" name="Text Box 33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35" name="Text Box 33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36" name="Text Box 33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37" name="Text Box 33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38" name="Text Box 33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39" name="Text Box 33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40" name="Text Box 33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41" name="Text Box 33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42" name="Text Box 33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43" name="Text Box 33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44" name="Text Box 33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45" name="Text Box 33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46" name="Text Box 33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47" name="Text Box 33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48" name="Text Box 33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49" name="Text Box 33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50" name="Text Box 33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51" name="Text Box 33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52" name="Text Box 33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53" name="Text Box 33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54" name="Text Box 33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55" name="Text Box 33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56" name="Text Box 33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57" name="Text Box 33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58" name="Text Box 33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59" name="Text Box 33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60" name="Text Box 33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61" name="Text Box 33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62" name="Text Box 33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63" name="Text Box 33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64" name="Text Box 33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65" name="Text Box 33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66" name="Text Box 34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67" name="Text Box 34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68" name="Text Box 34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69" name="Text Box 34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70" name="Text Box 34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71" name="Text Box 34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72" name="Text Box 34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73" name="Text Box 34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74" name="Text Box 34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75" name="Text Box 34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76" name="Text Box 34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77" name="Text Box 34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78" name="Text Box 34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79" name="Text Box 34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80" name="Text Box 34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81" name="Text Box 34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82" name="Text Box 34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83" name="Text Box 34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84" name="Text Box 34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85" name="Text Box 34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86" name="Text Box 34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87" name="Text Box 34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88" name="Text Box 34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89" name="Text Box 34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90" name="Text Box 34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91" name="Text Box 34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92" name="Text Box 34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93" name="Text Box 34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94" name="Text Box 34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95" name="Text Box 34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96" name="Text Box 34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97" name="Text Box 34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98" name="Text Box 34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299" name="Text Box 34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00" name="Text Box 34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01" name="Text Box 34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02" name="Text Box 34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03" name="Text Box 34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04" name="Text Box 34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05" name="Text Box 34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06" name="Text Box 34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07" name="Text Box 34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08" name="Text Box 34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09" name="Text Box 34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10" name="Text Box 34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11" name="Text Box 34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12" name="Text Box 34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13" name="Text Box 34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14" name="Text Box 34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15" name="Text Box 34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16" name="Text Box 34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17" name="Text Box 34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18" name="Text Box 34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19" name="Text Box 34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20" name="Text Box 34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21" name="Text Box 34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22" name="Text Box 34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23" name="Text Box 34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24" name="Text Box 34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25" name="Text Box 34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26" name="Text Box 34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27" name="Text Box 34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28" name="Text Box 34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29" name="Text Box 34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30" name="Text Box 34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31" name="Text Box 34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32" name="Text Box 34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33" name="Text Box 34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34" name="Text Box 34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35" name="Text Box 34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36" name="Text Box 34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37" name="Text Box 34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38" name="Text Box 34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39" name="Text Box 34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40" name="Text Box 34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41" name="Text Box 34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42" name="Text Box 34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43" name="Text Box 34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44" name="Text Box 34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45" name="Text Box 34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46" name="Text Box 34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47" name="Text Box 34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48" name="Text Box 34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49" name="Text Box 34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50" name="Text Box 34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51" name="Text Box 34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52" name="Text Box 34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53" name="Text Box 34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54" name="Text Box 34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55" name="Text Box 34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56" name="Text Box 34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57" name="Text Box 34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58" name="Text Box 34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59" name="Text Box 34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60" name="Text Box 34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61" name="Text Box 34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62" name="Text Box 34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63" name="Text Box 34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64" name="Text Box 34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65" name="Text Box 34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66" name="Text Box 35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67" name="Text Box 35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68" name="Text Box 35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69" name="Text Box 35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70" name="Text Box 35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71" name="Text Box 35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72" name="Text Box 35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73" name="Text Box 35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74" name="Text Box 35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75" name="Text Box 35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76" name="Text Box 35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77" name="Text Box 35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78" name="Text Box 35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79" name="Text Box 35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80" name="Text Box 35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81" name="Text Box 35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82" name="Text Box 35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83" name="Text Box 35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84" name="Text Box 35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85" name="Text Box 35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86" name="Text Box 35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87" name="Text Box 35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88" name="Text Box 35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89" name="Text Box 35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90" name="Text Box 35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91" name="Text Box 35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92" name="Text Box 35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93" name="Text Box 35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94" name="Text Box 35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95" name="Text Box 35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96" name="Text Box 35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97" name="Text Box 35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98" name="Text Box 35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399" name="Text Box 35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00" name="Text Box 35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01" name="Text Box 35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02" name="Text Box 35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03" name="Text Box 35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04" name="Text Box 35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05" name="Text Box 35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06" name="Text Box 35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07" name="Text Box 35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08" name="Text Box 35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09" name="Text Box 35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10" name="Text Box 35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11" name="Text Box 35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12" name="Text Box 35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13" name="Text Box 35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14" name="Text Box 35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15" name="Text Box 35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16" name="Text Box 35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17" name="Text Box 35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18" name="Text Box 35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19" name="Text Box 35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20" name="Text Box 35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21" name="Text Box 35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22" name="Text Box 35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23" name="Text Box 35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24" name="Text Box 35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25" name="Text Box 35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26" name="Text Box 35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27" name="Text Box 35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28" name="Text Box 35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29" name="Text Box 35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30" name="Text Box 35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31" name="Text Box 35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32" name="Text Box 35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33" name="Text Box 35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34" name="Text Box 35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35" name="Text Box 35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36" name="Text Box 35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37" name="Text Box 35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38" name="Text Box 35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39" name="Text Box 35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40" name="Text Box 35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41" name="Text Box 35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42" name="Text Box 35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43" name="Text Box 35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44" name="Text Box 35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45" name="Text Box 35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46" name="Text Box 35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47" name="Text Box 35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48" name="Text Box 35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49" name="Text Box 35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50" name="Text Box 35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51" name="Text Box 35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52" name="Text Box 35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53" name="Text Box 35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54" name="Text Box 35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55" name="Text Box 35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56" name="Text Box 35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57" name="Text Box 35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58" name="Text Box 35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59" name="Text Box 35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60" name="Text Box 35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61" name="Text Box 35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62" name="Text Box 35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63" name="Text Box 35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64" name="Text Box 35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65" name="Text Box 35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66" name="Text Box 36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67" name="Text Box 36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68" name="Text Box 36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69" name="Text Box 36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70" name="Text Box 36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71" name="Text Box 36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72" name="Text Box 36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73" name="Text Box 36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74" name="Text Box 36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75" name="Text Box 36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76" name="Text Box 36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77" name="Text Box 36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78" name="Text Box 36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79" name="Text Box 36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80" name="Text Box 36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81" name="Text Box 36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82" name="Text Box 36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83" name="Text Box 36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84" name="Text Box 36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85" name="Text Box 36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86" name="Text Box 36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87" name="Text Box 36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88" name="Text Box 36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89" name="Text Box 36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90" name="Text Box 36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91" name="Text Box 36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92" name="Text Box 36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93" name="Text Box 36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94" name="Text Box 36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95" name="Text Box 36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96" name="Text Box 36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97" name="Text Box 36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98" name="Text Box 36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499" name="Text Box 36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00" name="Text Box 36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01" name="Text Box 36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02" name="Text Box 36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03" name="Text Box 36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04" name="Text Box 36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05" name="Text Box 36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06" name="Text Box 36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07" name="Text Box 36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08" name="Text Box 36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09" name="Text Box 36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10" name="Text Box 36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11" name="Text Box 36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12" name="Text Box 36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13" name="Text Box 36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14" name="Text Box 36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15" name="Text Box 36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16" name="Text Box 36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17" name="Text Box 36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18" name="Text Box 36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19" name="Text Box 36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20" name="Text Box 36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21" name="Text Box 36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22" name="Text Box 36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23" name="Text Box 36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24" name="Text Box 36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25" name="Text Box 36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26" name="Text Box 36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27" name="Text Box 36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28" name="Text Box 36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29" name="Text Box 36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30" name="Text Box 36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31" name="Text Box 36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32" name="Text Box 36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33" name="Text Box 36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34" name="Text Box 36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35" name="Text Box 36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36" name="Text Box 36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37" name="Text Box 36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38" name="Text Box 36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39" name="Text Box 36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40" name="Text Box 36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41" name="Text Box 36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42" name="Text Box 36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43" name="Text Box 36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44" name="Text Box 36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45" name="Text Box 36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46" name="Text Box 36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47" name="Text Box 36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48" name="Text Box 36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49" name="Text Box 36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50" name="Text Box 36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51" name="Text Box 36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52" name="Text Box 36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53" name="Text Box 36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54" name="Text Box 36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55" name="Text Box 36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56" name="Text Box 36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57" name="Text Box 36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58" name="Text Box 36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59" name="Text Box 36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60" name="Text Box 36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61" name="Text Box 36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62" name="Text Box 36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63" name="Text Box 36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64" name="Text Box 36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65" name="Text Box 36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66" name="Text Box 37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67" name="Text Box 37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68" name="Text Box 37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69" name="Text Box 37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70" name="Text Box 37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71" name="Text Box 37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72" name="Text Box 37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73" name="Text Box 37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74" name="Text Box 37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75" name="Text Box 37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76" name="Text Box 37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77" name="Text Box 37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78" name="Text Box 37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79" name="Text Box 37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80" name="Text Box 37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81" name="Text Box 37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82" name="Text Box 37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83" name="Text Box 37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84" name="Text Box 37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85" name="Text Box 37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86" name="Text Box 37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87" name="Text Box 37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88" name="Text Box 37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89" name="Text Box 37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90" name="Text Box 37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91" name="Text Box 37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92" name="Text Box 37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93" name="Text Box 37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94" name="Text Box 37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95" name="Text Box 37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96" name="Text Box 37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97" name="Text Box 37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98" name="Text Box 37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599" name="Text Box 37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00" name="Text Box 37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01" name="Text Box 37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02" name="Text Box 37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03" name="Text Box 37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04" name="Text Box 37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05" name="Text Box 37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06" name="Text Box 37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07" name="Text Box 37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08" name="Text Box 37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09" name="Text Box 37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10" name="Text Box 37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11" name="Text Box 37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12" name="Text Box 37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13" name="Text Box 37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14" name="Text Box 37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15" name="Text Box 37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16" name="Text Box 37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17" name="Text Box 37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18" name="Text Box 37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19" name="Text Box 37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20" name="Text Box 37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21" name="Text Box 37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22" name="Text Box 37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23" name="Text Box 37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24" name="Text Box 37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25" name="Text Box 37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26" name="Text Box 37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27" name="Text Box 37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28" name="Text Box 37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29" name="Text Box 37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30" name="Text Box 37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31" name="Text Box 37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32" name="Text Box 37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33" name="Text Box 37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34" name="Text Box 37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35" name="Text Box 37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36" name="Text Box 37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37" name="Text Box 37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38" name="Text Box 37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39" name="Text Box 37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40" name="Text Box 37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41" name="Text Box 37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42" name="Text Box 37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43" name="Text Box 37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44" name="Text Box 37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45" name="Text Box 37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46" name="Text Box 37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47" name="Text Box 37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48" name="Text Box 37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49" name="Text Box 37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50" name="Text Box 37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51" name="Text Box 37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52" name="Text Box 37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53" name="Text Box 37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54" name="Text Box 37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55" name="Text Box 37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56" name="Text Box 37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57" name="Text Box 37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58" name="Text Box 37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59" name="Text Box 37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60" name="Text Box 37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61" name="Text Box 37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62" name="Text Box 37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63" name="Text Box 37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64" name="Text Box 37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65" name="Text Box 37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66" name="Text Box 38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67" name="Text Box 38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68" name="Text Box 38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69" name="Text Box 38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70" name="Text Box 38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71" name="Text Box 38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72" name="Text Box 38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73" name="Text Box 38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74" name="Text Box 38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75" name="Text Box 38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76" name="Text Box 38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77" name="Text Box 38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78" name="Text Box 38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79" name="Text Box 38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80" name="Text Box 38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81" name="Text Box 38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82" name="Text Box 38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83" name="Text Box 38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84" name="Text Box 38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85" name="Text Box 38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86" name="Text Box 38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87" name="Text Box 38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88" name="Text Box 38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89" name="Text Box 38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90" name="Text Box 38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91" name="Text Box 38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92" name="Text Box 38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93" name="Text Box 38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94" name="Text Box 38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95" name="Text Box 38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96" name="Text Box 38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97" name="Text Box 38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98" name="Text Box 38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699" name="Text Box 38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00" name="Text Box 38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01" name="Text Box 38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02" name="Text Box 38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03" name="Text Box 38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04" name="Text Box 38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05" name="Text Box 38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06" name="Text Box 38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07" name="Text Box 38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08" name="Text Box 38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09" name="Text Box 38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10" name="Text Box 38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11" name="Text Box 38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12" name="Text Box 38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13" name="Text Box 38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14" name="Text Box 38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15" name="Text Box 38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16" name="Text Box 38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17" name="Text Box 38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18" name="Text Box 38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19" name="Text Box 38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20" name="Text Box 38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21" name="Text Box 38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22" name="Text Box 38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23" name="Text Box 38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24" name="Text Box 38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25" name="Text Box 38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26" name="Text Box 38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27" name="Text Box 38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28" name="Text Box 38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29" name="Text Box 38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30" name="Text Box 38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31" name="Text Box 38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32" name="Text Box 38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33" name="Text Box 38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34" name="Text Box 38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35" name="Text Box 38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36" name="Text Box 38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37" name="Text Box 38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38" name="Text Box 38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39" name="Text Box 38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40" name="Text Box 38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41" name="Text Box 38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42" name="Text Box 38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43" name="Text Box 38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44" name="Text Box 38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45" name="Text Box 38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46" name="Text Box 38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47" name="Text Box 38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48" name="Text Box 38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49" name="Text Box 38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50" name="Text Box 38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51" name="Text Box 38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52" name="Text Box 38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53" name="Text Box 38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54" name="Text Box 38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55" name="Text Box 38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56" name="Text Box 38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57" name="Text Box 38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58" name="Text Box 38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59" name="Text Box 38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60" name="Text Box 38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61" name="Text Box 38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62" name="Text Box 38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63" name="Text Box 38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64" name="Text Box 38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65" name="Text Box 38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66" name="Text Box 39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67" name="Text Box 39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68" name="Text Box 39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69" name="Text Box 39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70" name="Text Box 39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71" name="Text Box 39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72" name="Text Box 39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73" name="Text Box 39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74" name="Text Box 39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75" name="Text Box 39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76" name="Text Box 39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77" name="Text Box 39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78" name="Text Box 39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79" name="Text Box 39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80" name="Text Box 39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81" name="Text Box 39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82" name="Text Box 39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83" name="Text Box 39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84" name="Text Box 39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85" name="Text Box 39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86" name="Text Box 39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87" name="Text Box 39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88" name="Text Box 39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89" name="Text Box 39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90" name="Text Box 39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91" name="Text Box 39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92" name="Text Box 39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93" name="Text Box 39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94" name="Text Box 39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95" name="Text Box 39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96" name="Text Box 39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97" name="Text Box 39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98" name="Text Box 39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799" name="Text Box 39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00" name="Text Box 39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01" name="Text Box 39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02" name="Text Box 39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03" name="Text Box 39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04" name="Text Box 39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05" name="Text Box 39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06" name="Text Box 39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07" name="Text Box 39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08" name="Text Box 39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09" name="Text Box 39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10" name="Text Box 39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11" name="Text Box 39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12" name="Text Box 39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13" name="Text Box 39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14" name="Text Box 39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15" name="Text Box 39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16" name="Text Box 39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17" name="Text Box 39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18" name="Text Box 39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19" name="Text Box 39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20" name="Text Box 39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21" name="Text Box 39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22" name="Text Box 39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23" name="Text Box 39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24" name="Text Box 39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25" name="Text Box 39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26" name="Text Box 39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27" name="Text Box 39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28" name="Text Box 39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29" name="Text Box 39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30" name="Text Box 39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31" name="Text Box 39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32" name="Text Box 39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33" name="Text Box 39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34" name="Text Box 39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35" name="Text Box 39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36" name="Text Box 39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37" name="Text Box 39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38" name="Text Box 39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39" name="Text Box 39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40" name="Text Box 39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41" name="Text Box 39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42" name="Text Box 39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43" name="Text Box 39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44" name="Text Box 39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45" name="Text Box 39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46" name="Text Box 39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47" name="Text Box 39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48" name="Text Box 39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49" name="Text Box 39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50" name="Text Box 39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51" name="Text Box 39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52" name="Text Box 39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53" name="Text Box 39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54" name="Text Box 39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55" name="Text Box 39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56" name="Text Box 39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57" name="Text Box 39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58" name="Text Box 39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59" name="Text Box 39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60" name="Text Box 39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61" name="Text Box 39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62" name="Text Box 39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63" name="Text Box 39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64" name="Text Box 39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65" name="Text Box 39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66" name="Text Box 40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67" name="Text Box 40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68" name="Text Box 40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69" name="Text Box 40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70" name="Text Box 40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71" name="Text Box 40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72" name="Text Box 40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73" name="Text Box 40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74" name="Text Box 40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75" name="Text Box 40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76" name="Text Box 40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77" name="Text Box 40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78" name="Text Box 40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79" name="Text Box 40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80" name="Text Box 40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81" name="Text Box 40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82" name="Text Box 40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83" name="Text Box 40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84" name="Text Box 40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85" name="Text Box 40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86" name="Text Box 40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87" name="Text Box 40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88" name="Text Box 40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89" name="Text Box 40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90" name="Text Box 40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91" name="Text Box 40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92" name="Text Box 40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93" name="Text Box 40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94" name="Text Box 40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95" name="Text Box 40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96" name="Text Box 40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97" name="Text Box 40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98" name="Text Box 40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899" name="Text Box 40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00" name="Text Box 40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01" name="Text Box 40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02" name="Text Box 40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03" name="Text Box 40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04" name="Text Box 40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05" name="Text Box 40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06" name="Text Box 40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07" name="Text Box 40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08" name="Text Box 40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09" name="Text Box 40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10" name="Text Box 40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11" name="Text Box 40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12" name="Text Box 40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13" name="Text Box 40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14" name="Text Box 40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15" name="Text Box 40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16" name="Text Box 40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17" name="Text Box 40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18" name="Text Box 40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19" name="Text Box 40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20" name="Text Box 40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21" name="Text Box 40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22" name="Text Box 40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23" name="Text Box 40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24" name="Text Box 40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25" name="Text Box 40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26" name="Text Box 40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27" name="Text Box 40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28" name="Text Box 40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29" name="Text Box 40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30" name="Text Box 40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31" name="Text Box 40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32" name="Text Box 40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33" name="Text Box 40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34" name="Text Box 40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35" name="Text Box 40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36" name="Text Box 40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37" name="Text Box 40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38" name="Text Box 40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39" name="Text Box 40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40" name="Text Box 40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41" name="Text Box 40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42" name="Text Box 40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43" name="Text Box 40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44" name="Text Box 40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45" name="Text Box 40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46" name="Text Box 40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47" name="Text Box 40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48" name="Text Box 40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49" name="Text Box 40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50" name="Text Box 40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51" name="Text Box 40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52" name="Text Box 40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53" name="Text Box 40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54" name="Text Box 40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55" name="Text Box 40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56" name="Text Box 40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57" name="Text Box 40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58" name="Text Box 40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59" name="Text Box 40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60" name="Text Box 40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61" name="Text Box 40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62" name="Text Box 40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63" name="Text Box 40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64" name="Text Box 40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65" name="Text Box 40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66" name="Text Box 41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67" name="Text Box 41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68" name="Text Box 41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69" name="Text Box 41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70" name="Text Box 41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71" name="Text Box 41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72" name="Text Box 41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73" name="Text Box 41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74" name="Text Box 41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75" name="Text Box 41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76" name="Text Box 41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77" name="Text Box 41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78" name="Text Box 41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79" name="Text Box 41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80" name="Text Box 41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81" name="Text Box 41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82" name="Text Box 41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83" name="Text Box 41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84" name="Text Box 41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85" name="Text Box 41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86" name="Text Box 41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87" name="Text Box 41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88" name="Text Box 41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89" name="Text Box 41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90" name="Text Box 41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91" name="Text Box 41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92" name="Text Box 41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93" name="Text Box 41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94" name="Text Box 41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95" name="Text Box 41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96" name="Text Box 41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97" name="Text Box 41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98" name="Text Box 41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6999" name="Text Box 41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00" name="Text Box 41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01" name="Text Box 41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02" name="Text Box 41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03" name="Text Box 41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04" name="Text Box 41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05" name="Text Box 41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06" name="Text Box 41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07" name="Text Box 41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08" name="Text Box 41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09" name="Text Box 41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10" name="Text Box 41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11" name="Text Box 41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12" name="Text Box 41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13" name="Text Box 41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14" name="Text Box 41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15" name="Text Box 41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16" name="Text Box 41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17" name="Text Box 41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18" name="Text Box 41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19" name="Text Box 41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20" name="Text Box 41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21" name="Text Box 41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22" name="Text Box 41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23" name="Text Box 41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24" name="Text Box 41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25" name="Text Box 41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26" name="Text Box 41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27" name="Text Box 41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28" name="Text Box 41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29" name="Text Box 41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30" name="Text Box 41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31" name="Text Box 41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32" name="Text Box 41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33" name="Text Box 41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34" name="Text Box 41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35" name="Text Box 41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36" name="Text Box 41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37" name="Text Box 41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38" name="Text Box 41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39" name="Text Box 41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40" name="Text Box 41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41" name="Text Box 41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42" name="Text Box 41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43" name="Text Box 41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44" name="Text Box 41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45" name="Text Box 41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46" name="Text Box 41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47" name="Text Box 41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48" name="Text Box 41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49" name="Text Box 41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50" name="Text Box 41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51" name="Text Box 41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52" name="Text Box 41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53" name="Text Box 41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54" name="Text Box 41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55" name="Text Box 41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56" name="Text Box 41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57" name="Text Box 41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58" name="Text Box 41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59" name="Text Box 41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60" name="Text Box 41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61" name="Text Box 41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62" name="Text Box 41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63" name="Text Box 41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64" name="Text Box 41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65" name="Text Box 41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66" name="Text Box 42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67" name="Text Box 42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68" name="Text Box 42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69" name="Text Box 42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70" name="Text Box 42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71" name="Text Box 42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72" name="Text Box 42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73" name="Text Box 42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74" name="Text Box 42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75" name="Text Box 42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76" name="Text Box 42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77" name="Text Box 42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78" name="Text Box 42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79" name="Text Box 42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80" name="Text Box 42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81" name="Text Box 42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82" name="Text Box 42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83" name="Text Box 42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84" name="Text Box 42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85" name="Text Box 42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86" name="Text Box 42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87" name="Text Box 42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88" name="Text Box 42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89" name="Text Box 42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90" name="Text Box 42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91" name="Text Box 42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92" name="Text Box 42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93" name="Text Box 42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94" name="Text Box 42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95" name="Text Box 42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96" name="Text Box 42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97" name="Text Box 42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98" name="Text Box 42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099" name="Text Box 42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00" name="Text Box 42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01" name="Text Box 42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02" name="Text Box 42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03" name="Text Box 42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04" name="Text Box 42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05" name="Text Box 42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06" name="Text Box 42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07" name="Text Box 42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08" name="Text Box 42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09" name="Text Box 42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10" name="Text Box 42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11" name="Text Box 42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12" name="Text Box 42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13" name="Text Box 42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14" name="Text Box 42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15" name="Text Box 42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16" name="Text Box 42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17" name="Text Box 42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18" name="Text Box 42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19" name="Text Box 42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20" name="Text Box 42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21" name="Text Box 42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22" name="Text Box 42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23" name="Text Box 42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24" name="Text Box 42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25" name="Text Box 42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26" name="Text Box 42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27" name="Text Box 42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28" name="Text Box 42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29" name="Text Box 42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30" name="Text Box 42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31" name="Text Box 42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32" name="Text Box 42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33" name="Text Box 42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34" name="Text Box 42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35" name="Text Box 42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36" name="Text Box 42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37" name="Text Box 42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38" name="Text Box 42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39" name="Text Box 42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40" name="Text Box 42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41" name="Text Box 42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42" name="Text Box 42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43" name="Text Box 42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44" name="Text Box 42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45" name="Text Box 42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46" name="Text Box 42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47" name="Text Box 42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48" name="Text Box 42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49" name="Text Box 42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50" name="Text Box 42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51" name="Text Box 42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52" name="Text Box 42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53" name="Text Box 42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54" name="Text Box 42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55" name="Text Box 42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56" name="Text Box 42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57" name="Text Box 42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58" name="Text Box 42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59" name="Text Box 42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60" name="Text Box 42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61" name="Text Box 42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62" name="Text Box 42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63" name="Text Box 42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64" name="Text Box 42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65" name="Text Box 42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66" name="Text Box 43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67" name="Text Box 43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68" name="Text Box 43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69" name="Text Box 43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70" name="Text Box 43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71" name="Text Box 43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72" name="Text Box 43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73" name="Text Box 43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74" name="Text Box 43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75" name="Text Box 43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76" name="Text Box 43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77" name="Text Box 43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78" name="Text Box 43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79" name="Text Box 43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80" name="Text Box 43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81" name="Text Box 43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82" name="Text Box 43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83" name="Text Box 43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84" name="Text Box 43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85" name="Text Box 43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86" name="Text Box 43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87" name="Text Box 43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88" name="Text Box 43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89" name="Text Box 43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90" name="Text Box 43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91" name="Text Box 43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92" name="Text Box 43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93" name="Text Box 43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94" name="Text Box 43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95" name="Text Box 43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96" name="Text Box 43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97" name="Text Box 43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98" name="Text Box 43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199" name="Text Box 43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00" name="Text Box 43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01" name="Text Box 43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02" name="Text Box 43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03" name="Text Box 43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04" name="Text Box 43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05" name="Text Box 43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06" name="Text Box 43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07" name="Text Box 43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08" name="Text Box 43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09" name="Text Box 43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10" name="Text Box 43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11" name="Text Box 43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12" name="Text Box 43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13" name="Text Box 43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14" name="Text Box 43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15" name="Text Box 43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16" name="Text Box 43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17" name="Text Box 43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18" name="Text Box 43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19" name="Text Box 43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20" name="Text Box 43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21" name="Text Box 43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22" name="Text Box 43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23" name="Text Box 43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24" name="Text Box 43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25" name="Text Box 43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26" name="Text Box 43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27" name="Text Box 43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28" name="Text Box 43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29" name="Text Box 43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30" name="Text Box 43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31" name="Text Box 43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32" name="Text Box 43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33" name="Text Box 43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34" name="Text Box 43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35" name="Text Box 43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36" name="Text Box 43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37" name="Text Box 43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38" name="Text Box 43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39" name="Text Box 43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40" name="Text Box 43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41" name="Text Box 43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42" name="Text Box 43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43" name="Text Box 43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44" name="Text Box 43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45" name="Text Box 43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46" name="Text Box 43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47" name="Text Box 43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48" name="Text Box 43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49" name="Text Box 43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50" name="Text Box 43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51" name="Text Box 43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52" name="Text Box 43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53" name="Text Box 43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54" name="Text Box 43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55" name="Text Box 43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56" name="Text Box 43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57" name="Text Box 43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58" name="Text Box 43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59" name="Text Box 43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60" name="Text Box 43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61" name="Text Box 43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62" name="Text Box 43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63" name="Text Box 43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64" name="Text Box 43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65" name="Text Box 43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66" name="Text Box 44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67" name="Text Box 44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68" name="Text Box 44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69" name="Text Box 44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70" name="Text Box 44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71" name="Text Box 44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72" name="Text Box 44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73" name="Text Box 44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74" name="Text Box 44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75" name="Text Box 44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76" name="Text Box 44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77" name="Text Box 44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78" name="Text Box 44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79" name="Text Box 44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80" name="Text Box 44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81" name="Text Box 44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82" name="Text Box 44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83" name="Text Box 44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84" name="Text Box 44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85" name="Text Box 44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86" name="Text Box 44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87" name="Text Box 44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88" name="Text Box 44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89" name="Text Box 44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90" name="Text Box 44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91" name="Text Box 44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92" name="Text Box 44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93" name="Text Box 44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94" name="Text Box 44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95" name="Text Box 44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96" name="Text Box 44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97" name="Text Box 44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98" name="Text Box 44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299" name="Text Box 44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00" name="Text Box 44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01" name="Text Box 44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02" name="Text Box 44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03" name="Text Box 44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04" name="Text Box 44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05" name="Text Box 44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06" name="Text Box 44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07" name="Text Box 44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08" name="Text Box 44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09" name="Text Box 44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10" name="Text Box 44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11" name="Text Box 44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12" name="Text Box 44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13" name="Text Box 44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14" name="Text Box 44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15" name="Text Box 44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16" name="Text Box 44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17" name="Text Box 44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18" name="Text Box 44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19" name="Text Box 44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20" name="Text Box 44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21" name="Text Box 44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22" name="Text Box 44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23" name="Text Box 44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24" name="Text Box 44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25" name="Text Box 44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26" name="Text Box 44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27" name="Text Box 44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28" name="Text Box 44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29" name="Text Box 44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30" name="Text Box 44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31" name="Text Box 44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32" name="Text Box 44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33" name="Text Box 44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34" name="Text Box 44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35" name="Text Box 44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36" name="Text Box 44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37" name="Text Box 44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38" name="Text Box 44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39" name="Text Box 44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40" name="Text Box 44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41" name="Text Box 44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42" name="Text Box 44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43" name="Text Box 44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44" name="Text Box 44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45" name="Text Box 44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46" name="Text Box 44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47" name="Text Box 44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48" name="Text Box 44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49" name="Text Box 44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50" name="Text Box 44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51" name="Text Box 44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52" name="Text Box 44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53" name="Text Box 44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54" name="Text Box 44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55" name="Text Box 44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56" name="Text Box 44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57" name="Text Box 44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58" name="Text Box 44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59" name="Text Box 44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60" name="Text Box 44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61" name="Text Box 44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62" name="Text Box 44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63" name="Text Box 44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64" name="Text Box 44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65" name="Text Box 44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66" name="Text Box 45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67" name="Text Box 45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68" name="Text Box 45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69" name="Text Box 45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70" name="Text Box 45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71" name="Text Box 45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72" name="Text Box 45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73" name="Text Box 45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74" name="Text Box 45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75" name="Text Box 45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76" name="Text Box 45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77" name="Text Box 45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78" name="Text Box 45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79" name="Text Box 45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80" name="Text Box 45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81" name="Text Box 45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82" name="Text Box 45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83" name="Text Box 45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84" name="Text Box 45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85" name="Text Box 45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86" name="Text Box 45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87" name="Text Box 45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88" name="Text Box 45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89" name="Text Box 45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90" name="Text Box 45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91" name="Text Box 45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92" name="Text Box 45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93" name="Text Box 45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94" name="Text Box 45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95" name="Text Box 45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96" name="Text Box 45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97" name="Text Box 45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98" name="Text Box 45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399" name="Text Box 45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00" name="Text Box 45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01" name="Text Box 45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02" name="Text Box 45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03" name="Text Box 45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04" name="Text Box 45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05" name="Text Box 45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06" name="Text Box 45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07" name="Text Box 45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08" name="Text Box 45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09" name="Text Box 45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10" name="Text Box 45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11" name="Text Box 45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12" name="Text Box 45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13" name="Text Box 45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14" name="Text Box 45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15" name="Text Box 45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16" name="Text Box 45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17" name="Text Box 45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18" name="Text Box 45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19" name="Text Box 45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20" name="Text Box 45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21" name="Text Box 45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22" name="Text Box 45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23" name="Text Box 45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24" name="Text Box 45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25" name="Text Box 45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26" name="Text Box 45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27" name="Text Box 45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28" name="Text Box 45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29" name="Text Box 45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30" name="Text Box 45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31" name="Text Box 45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32" name="Text Box 45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33" name="Text Box 45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34" name="Text Box 45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35" name="Text Box 45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36" name="Text Box 45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37" name="Text Box 45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38" name="Text Box 45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39" name="Text Box 45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40" name="Text Box 45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41" name="Text Box 45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42" name="Text Box 45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43" name="Text Box 45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44" name="Text Box 45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45" name="Text Box 45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46" name="Text Box 45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47" name="Text Box 45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48" name="Text Box 45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49" name="Text Box 45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50" name="Text Box 45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51" name="Text Box 45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52" name="Text Box 45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53" name="Text Box 45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54" name="Text Box 45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55" name="Text Box 45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56" name="Text Box 45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57" name="Text Box 45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58" name="Text Box 45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59" name="Text Box 45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60" name="Text Box 45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61" name="Text Box 45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62" name="Text Box 45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63" name="Text Box 45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64" name="Text Box 45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65" name="Text Box 45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66" name="Text Box 46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67" name="Text Box 46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68" name="Text Box 46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69" name="Text Box 46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70" name="Text Box 46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71" name="Text Box 46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72" name="Text Box 46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73" name="Text Box 46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74" name="Text Box 46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75" name="Text Box 46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76" name="Text Box 46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77" name="Text Box 46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78" name="Text Box 46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79" name="Text Box 46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80" name="Text Box 46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81" name="Text Box 46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82" name="Text Box 46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83" name="Text Box 46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84" name="Text Box 46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85" name="Text Box 46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86" name="Text Box 46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87" name="Text Box 46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88" name="Text Box 46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89" name="Text Box 46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90" name="Text Box 46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91" name="Text Box 46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92" name="Text Box 46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93" name="Text Box 46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94" name="Text Box 46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95" name="Text Box 46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96" name="Text Box 46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97" name="Text Box 46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98" name="Text Box 46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499" name="Text Box 46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00" name="Text Box 46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01" name="Text Box 46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02" name="Text Box 46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03" name="Text Box 46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04" name="Text Box 46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05" name="Text Box 46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06" name="Text Box 46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07" name="Text Box 46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08" name="Text Box 46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09" name="Text Box 46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10" name="Text Box 46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11" name="Text Box 46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12" name="Text Box 46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13" name="Text Box 46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14" name="Text Box 46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15" name="Text Box 46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16" name="Text Box 46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17" name="Text Box 46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18" name="Text Box 46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19" name="Text Box 46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20" name="Text Box 46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21" name="Text Box 46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22" name="Text Box 46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23" name="Text Box 46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24" name="Text Box 46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25" name="Text Box 46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26" name="Text Box 46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27" name="Text Box 46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28" name="Text Box 46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29" name="Text Box 46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30" name="Text Box 46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31" name="Text Box 46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32" name="Text Box 46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33" name="Text Box 46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34" name="Text Box 46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35" name="Text Box 46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36" name="Text Box 46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37" name="Text Box 46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38" name="Text Box 46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39" name="Text Box 46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40" name="Text Box 46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41" name="Text Box 46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42" name="Text Box 46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43" name="Text Box 46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44" name="Text Box 46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45" name="Text Box 46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46" name="Text Box 46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47" name="Text Box 46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48" name="Text Box 46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49" name="Text Box 46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50" name="Text Box 46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51" name="Text Box 46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52" name="Text Box 46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53" name="Text Box 46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54" name="Text Box 46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55" name="Text Box 46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56" name="Text Box 46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57" name="Text Box 46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58" name="Text Box 46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59" name="Text Box 46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60" name="Text Box 46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61" name="Text Box 46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62" name="Text Box 46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63" name="Text Box 46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64" name="Text Box 46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65" name="Text Box 46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66" name="Text Box 47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67" name="Text Box 47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68" name="Text Box 47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69" name="Text Box 47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70" name="Text Box 47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71" name="Text Box 47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72" name="Text Box 47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73" name="Text Box 47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74" name="Text Box 47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75" name="Text Box 47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76" name="Text Box 47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77" name="Text Box 47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78" name="Text Box 47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79" name="Text Box 47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80" name="Text Box 47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81" name="Text Box 47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82" name="Text Box 47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83" name="Text Box 47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84" name="Text Box 47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85" name="Text Box 47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86" name="Text Box 47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87" name="Text Box 47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88" name="Text Box 47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89" name="Text Box 47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90" name="Text Box 47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91" name="Text Box 47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92" name="Text Box 47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93" name="Text Box 47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94" name="Text Box 47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95" name="Text Box 47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96" name="Text Box 47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97" name="Text Box 47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98" name="Text Box 47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599" name="Text Box 47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00" name="Text Box 47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01" name="Text Box 47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02" name="Text Box 47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03" name="Text Box 47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04" name="Text Box 47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05" name="Text Box 47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06" name="Text Box 47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07" name="Text Box 47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08" name="Text Box 47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09" name="Text Box 47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10" name="Text Box 47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11" name="Text Box 47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12" name="Text Box 47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13" name="Text Box 47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14" name="Text Box 47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15" name="Text Box 47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16" name="Text Box 47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17" name="Text Box 47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18" name="Text Box 47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19" name="Text Box 47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20" name="Text Box 47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21" name="Text Box 47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22" name="Text Box 47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23" name="Text Box 47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24" name="Text Box 47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25" name="Text Box 47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26" name="Text Box 47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27" name="Text Box 47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28" name="Text Box 47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29" name="Text Box 47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30" name="Text Box 47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31" name="Text Box 47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32" name="Text Box 47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33" name="Text Box 47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34" name="Text Box 47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35" name="Text Box 47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36" name="Text Box 47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37" name="Text Box 47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38" name="Text Box 47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39" name="Text Box 47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40" name="Text Box 47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41" name="Text Box 47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42" name="Text Box 47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43" name="Text Box 47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44" name="Text Box 47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45" name="Text Box 47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46" name="Text Box 47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47" name="Text Box 47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48" name="Text Box 47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49" name="Text Box 47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50" name="Text Box 47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51" name="Text Box 47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52" name="Text Box 47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53" name="Text Box 47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54" name="Text Box 47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55" name="Text Box 47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56" name="Text Box 47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57" name="Text Box 47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58" name="Text Box 47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59" name="Text Box 47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60" name="Text Box 47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61" name="Text Box 47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62" name="Text Box 47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63" name="Text Box 47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64" name="Text Box 47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65" name="Text Box 47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66" name="Text Box 48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67" name="Text Box 48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68" name="Text Box 48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69" name="Text Box 48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70" name="Text Box 48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71" name="Text Box 48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72" name="Text Box 48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73" name="Text Box 48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74" name="Text Box 48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75" name="Text Box 48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76" name="Text Box 48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77" name="Text Box 48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78" name="Text Box 48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79" name="Text Box 48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80" name="Text Box 48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81" name="Text Box 48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82" name="Text Box 48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83" name="Text Box 48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84" name="Text Box 48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85" name="Text Box 48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86" name="Text Box 48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87" name="Text Box 48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88" name="Text Box 48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89" name="Text Box 48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90" name="Text Box 48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91" name="Text Box 48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92" name="Text Box 48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93" name="Text Box 48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94" name="Text Box 48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95" name="Text Box 48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96" name="Text Box 48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97" name="Text Box 48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98" name="Text Box 48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699" name="Text Box 48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00" name="Text Box 48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01" name="Text Box 48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02" name="Text Box 48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03" name="Text Box 48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04" name="Text Box 48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05" name="Text Box 48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06" name="Text Box 48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07" name="Text Box 48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08" name="Text Box 48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09" name="Text Box 48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10" name="Text Box 48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11" name="Text Box 48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12" name="Text Box 48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13" name="Text Box 48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14" name="Text Box 48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15" name="Text Box 48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16" name="Text Box 48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17" name="Text Box 48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18" name="Text Box 48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19" name="Text Box 48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20" name="Text Box 48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21" name="Text Box 48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22" name="Text Box 48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23" name="Text Box 48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24" name="Text Box 48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25" name="Text Box 48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26" name="Text Box 48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27" name="Text Box 48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28" name="Text Box 48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29" name="Text Box 48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30" name="Text Box 48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31" name="Text Box 48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32" name="Text Box 48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33" name="Text Box 48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34" name="Text Box 48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35" name="Text Box 48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36" name="Text Box 48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37" name="Text Box 48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38" name="Text Box 48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39" name="Text Box 48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40" name="Text Box 48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41" name="Text Box 48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42" name="Text Box 48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43" name="Text Box 48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44" name="Text Box 48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45" name="Text Box 48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46" name="Text Box 48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47" name="Text Box 48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48" name="Text Box 48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49" name="Text Box 48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50" name="Text Box 48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51" name="Text Box 48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52" name="Text Box 48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53" name="Text Box 48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54" name="Text Box 48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55" name="Text Box 48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56" name="Text Box 48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57" name="Text Box 48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58" name="Text Box 48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59" name="Text Box 48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60" name="Text Box 48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61" name="Text Box 48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62" name="Text Box 48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63" name="Text Box 48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64" name="Text Box 48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65" name="Text Box 48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66" name="Text Box 49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67" name="Text Box 49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68" name="Text Box 49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69" name="Text Box 49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70" name="Text Box 49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71" name="Text Box 49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72" name="Text Box 49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73" name="Text Box 49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74" name="Text Box 49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75" name="Text Box 49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76" name="Text Box 49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77" name="Text Box 49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78" name="Text Box 49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79" name="Text Box 49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80" name="Text Box 49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81" name="Text Box 49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82" name="Text Box 49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83" name="Text Box 49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84" name="Text Box 49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85" name="Text Box 49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86" name="Text Box 49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87" name="Text Box 49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88" name="Text Box 49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89" name="Text Box 49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90" name="Text Box 49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91" name="Text Box 49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92" name="Text Box 49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93" name="Text Box 49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94" name="Text Box 49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95" name="Text Box 49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96" name="Text Box 49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97" name="Text Box 49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98" name="Text Box 49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799" name="Text Box 49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00" name="Text Box 49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01" name="Text Box 49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02" name="Text Box 49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03" name="Text Box 49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04" name="Text Box 49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05" name="Text Box 49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06" name="Text Box 49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07" name="Text Box 49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08" name="Text Box 49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09" name="Text Box 49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10" name="Text Box 49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11" name="Text Box 49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12" name="Text Box 49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13" name="Text Box 49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14" name="Text Box 49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15" name="Text Box 49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16" name="Text Box 49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17" name="Text Box 49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18" name="Text Box 49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19" name="Text Box 49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20" name="Text Box 49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21" name="Text Box 49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22" name="Text Box 49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23" name="Text Box 49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24" name="Text Box 49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25" name="Text Box 49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26" name="Text Box 49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27" name="Text Box 49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28" name="Text Box 49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29" name="Text Box 49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30" name="Text Box 49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31" name="Text Box 49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32" name="Text Box 49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33" name="Text Box 49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34" name="Text Box 49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35" name="Text Box 49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36" name="Text Box 49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37" name="Text Box 49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38" name="Text Box 49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39" name="Text Box 49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40" name="Text Box 49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41" name="Text Box 49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42" name="Text Box 49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43" name="Text Box 49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44" name="Text Box 49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45" name="Text Box 49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46" name="Text Box 49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47" name="Text Box 49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48" name="Text Box 49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49" name="Text Box 49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50" name="Text Box 49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51" name="Text Box 49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52" name="Text Box 49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53" name="Text Box 49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54" name="Text Box 49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55" name="Text Box 49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56" name="Text Box 49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57" name="Text Box 49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58" name="Text Box 49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59" name="Text Box 49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60" name="Text Box 49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61" name="Text Box 49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62" name="Text Box 49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63" name="Text Box 49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64" name="Text Box 49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65" name="Text Box 49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66" name="Text Box 50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67" name="Text Box 50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68" name="Text Box 50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69" name="Text Box 50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70" name="Text Box 50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71" name="Text Box 50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72" name="Text Box 50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73" name="Text Box 50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74" name="Text Box 50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75" name="Text Box 50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76" name="Text Box 50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77" name="Text Box 50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78" name="Text Box 50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79" name="Text Box 50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80" name="Text Box 50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81" name="Text Box 50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82" name="Text Box 50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83" name="Text Box 50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84" name="Text Box 50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85" name="Text Box 50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86" name="Text Box 50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87" name="Text Box 50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88" name="Text Box 50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89" name="Text Box 50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90" name="Text Box 50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91" name="Text Box 50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92" name="Text Box 50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93" name="Text Box 50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94" name="Text Box 50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95" name="Text Box 50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96" name="Text Box 50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97" name="Text Box 50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98" name="Text Box 50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899" name="Text Box 50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00" name="Text Box 50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01" name="Text Box 50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02" name="Text Box 50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03" name="Text Box 50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04" name="Text Box 50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05" name="Text Box 50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06" name="Text Box 50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07" name="Text Box 50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08" name="Text Box 50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09" name="Text Box 50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10" name="Text Box 50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11" name="Text Box 50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12" name="Text Box 50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13" name="Text Box 50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14" name="Text Box 50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15" name="Text Box 50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16" name="Text Box 50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17" name="Text Box 50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18" name="Text Box 50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19" name="Text Box 50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20" name="Text Box 50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21" name="Text Box 50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22" name="Text Box 50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23" name="Text Box 50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24" name="Text Box 50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25" name="Text Box 50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26" name="Text Box 50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27" name="Text Box 50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28" name="Text Box 50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29" name="Text Box 50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30" name="Text Box 50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31" name="Text Box 50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32" name="Text Box 50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33" name="Text Box 50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34" name="Text Box 50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35" name="Text Box 50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36" name="Text Box 50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37" name="Text Box 50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38" name="Text Box 50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39" name="Text Box 50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40" name="Text Box 50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41" name="Text Box 50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42" name="Text Box 50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43" name="Text Box 50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44" name="Text Box 50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45" name="Text Box 50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46" name="Text Box 50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47" name="Text Box 50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48" name="Text Box 50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49" name="Text Box 50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50" name="Text Box 50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51" name="Text Box 50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52" name="Text Box 50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53" name="Text Box 50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54" name="Text Box 50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55" name="Text Box 50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56" name="Text Box 50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57" name="Text Box 50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58" name="Text Box 50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59" name="Text Box 50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60" name="Text Box 50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61" name="Text Box 50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62" name="Text Box 50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63" name="Text Box 50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64" name="Text Box 50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65" name="Text Box 50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66" name="Text Box 51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67" name="Text Box 51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68" name="Text Box 51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69" name="Text Box 51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70" name="Text Box 51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71" name="Text Box 51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72" name="Text Box 51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73" name="Text Box 51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74" name="Text Box 51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75" name="Text Box 51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76" name="Text Box 51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77" name="Text Box 51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78" name="Text Box 51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79" name="Text Box 51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80" name="Text Box 51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81" name="Text Box 51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82" name="Text Box 51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83" name="Text Box 51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84" name="Text Box 51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85" name="Text Box 51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86" name="Text Box 51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87" name="Text Box 51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88" name="Text Box 51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89" name="Text Box 51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90" name="Text Box 51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91" name="Text Box 51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92" name="Text Box 51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93" name="Text Box 51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94" name="Text Box 51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95" name="Text Box 51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96" name="Text Box 51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97" name="Text Box 51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98" name="Text Box 51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7999" name="Text Box 51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00" name="Text Box 51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01" name="Text Box 51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02" name="Text Box 51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03" name="Text Box 51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04" name="Text Box 51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05" name="Text Box 51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06" name="Text Box 51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07" name="Text Box 51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08" name="Text Box 51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09" name="Text Box 51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10" name="Text Box 51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11" name="Text Box 51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12" name="Text Box 51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13" name="Text Box 51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14" name="Text Box 51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15" name="Text Box 51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16" name="Text Box 51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17" name="Text Box 51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18" name="Text Box 51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19" name="Text Box 51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20" name="Text Box 51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21" name="Text Box 51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22" name="Text Box 51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23" name="Text Box 51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24" name="Text Box 51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25" name="Text Box 51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26" name="Text Box 51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27" name="Text Box 51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28" name="Text Box 51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29" name="Text Box 51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30" name="Text Box 51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31" name="Text Box 51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32" name="Text Box 51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33" name="Text Box 51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34" name="Text Box 51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35" name="Text Box 51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36" name="Text Box 51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37" name="Text Box 51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38" name="Text Box 51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39" name="Text Box 51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40" name="Text Box 51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41" name="Text Box 51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42" name="Text Box 51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43" name="Text Box 51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44" name="Text Box 51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45" name="Text Box 51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46" name="Text Box 51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47" name="Text Box 51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48" name="Text Box 51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49" name="Text Box 51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50" name="Text Box 51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51" name="Text Box 51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52" name="Text Box 51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53" name="Text Box 51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54" name="Text Box 51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55" name="Text Box 51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56" name="Text Box 51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57" name="Text Box 51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58" name="Text Box 51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59" name="Text Box 51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60" name="Text Box 51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61" name="Text Box 51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62" name="Text Box 51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63" name="Text Box 51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64" name="Text Box 51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65" name="Text Box 51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66" name="Text Box 52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67" name="Text Box 52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68" name="Text Box 52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69" name="Text Box 52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70" name="Text Box 52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71" name="Text Box 52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72" name="Text Box 52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73" name="Text Box 52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74" name="Text Box 52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75" name="Text Box 52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76" name="Text Box 52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77" name="Text Box 52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78" name="Text Box 52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79" name="Text Box 52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80" name="Text Box 52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81" name="Text Box 52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82" name="Text Box 52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83" name="Text Box 52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84" name="Text Box 52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85" name="Text Box 52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86" name="Text Box 52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87" name="Text Box 52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88" name="Text Box 52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89" name="Text Box 52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90" name="Text Box 52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91" name="Text Box 52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92" name="Text Box 52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93" name="Text Box 52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94" name="Text Box 52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95" name="Text Box 52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96" name="Text Box 52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97" name="Text Box 52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98" name="Text Box 52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099" name="Text Box 52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00" name="Text Box 52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01" name="Text Box 52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02" name="Text Box 52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03" name="Text Box 52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04" name="Text Box 52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05" name="Text Box 52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06" name="Text Box 52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07" name="Text Box 52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08" name="Text Box 52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09" name="Text Box 52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10" name="Text Box 52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11" name="Text Box 52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12" name="Text Box 52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13" name="Text Box 52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14" name="Text Box 52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15" name="Text Box 52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16" name="Text Box 52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17" name="Text Box 52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18" name="Text Box 52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19" name="Text Box 52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20" name="Text Box 52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21" name="Text Box 52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22" name="Text Box 52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23" name="Text Box 52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24" name="Text Box 52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25" name="Text Box 52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26" name="Text Box 52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27" name="Text Box 52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28" name="Text Box 52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29" name="Text Box 52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30" name="Text Box 52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31" name="Text Box 52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32" name="Text Box 52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33" name="Text Box 52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34" name="Text Box 52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35" name="Text Box 52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36" name="Text Box 52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37" name="Text Box 52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38" name="Text Box 52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39" name="Text Box 52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40" name="Text Box 52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41" name="Text Box 52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42" name="Text Box 52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43" name="Text Box 52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44" name="Text Box 52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45" name="Text Box 52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46" name="Text Box 52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47" name="Text Box 52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48" name="Text Box 52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49" name="Text Box 52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50" name="Text Box 52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51" name="Text Box 52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52" name="Text Box 52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53" name="Text Box 52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54" name="Text Box 52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55" name="Text Box 52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56" name="Text Box 52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57" name="Text Box 52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58" name="Text Box 52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59" name="Text Box 52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60" name="Text Box 52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61" name="Text Box 52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62" name="Text Box 52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63" name="Text Box 52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64" name="Text Box 52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65" name="Text Box 52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66" name="Text Box 53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67" name="Text Box 53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68" name="Text Box 53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69" name="Text Box 53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70" name="Text Box 53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71" name="Text Box 53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72" name="Text Box 53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73" name="Text Box 53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74" name="Text Box 53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75" name="Text Box 53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76" name="Text Box 53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77" name="Text Box 53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78" name="Text Box 53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79" name="Text Box 531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80" name="Text Box 531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81" name="Text Box 531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82" name="Text Box 531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83" name="Text Box 531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84" name="Text Box 531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85" name="Text Box 531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86" name="Text Box 532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87" name="Text Box 532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88" name="Text Box 532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89" name="Text Box 532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90" name="Text Box 532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91" name="Text Box 532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92" name="Text Box 532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93" name="Text Box 532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94" name="Text Box 532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95" name="Text Box 532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96" name="Text Box 533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97" name="Text Box 533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98" name="Text Box 533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199" name="Text Box 533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00" name="Text Box 533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01" name="Text Box 533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02" name="Text Box 533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03" name="Text Box 533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04" name="Text Box 533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05" name="Text Box 533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06" name="Text Box 534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07" name="Text Box 534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08" name="Text Box 534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09" name="Text Box 534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10" name="Text Box 534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11" name="Text Box 534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12" name="Text Box 534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13" name="Text Box 534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14" name="Text Box 534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15" name="Text Box 534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16" name="Text Box 535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17" name="Text Box 535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18" name="Text Box 535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19" name="Text Box 535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20" name="Text Box 535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21" name="Text Box 535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22" name="Text Box 535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23" name="Text Box 535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24" name="Text Box 535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25" name="Text Box 535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26" name="Text Box 536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27" name="Text Box 536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28" name="Text Box 536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29" name="Text Box 536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30" name="Text Box 536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31" name="Text Box 536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32" name="Text Box 536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33" name="Text Box 536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34" name="Text Box 536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35" name="Text Box 536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36" name="Text Box 537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37" name="Text Box 537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38" name="Text Box 537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39" name="Text Box 537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40" name="Text Box 537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41" name="Text Box 537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42" name="Text Box 537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43" name="Text Box 537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44" name="Text Box 537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45" name="Text Box 537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46" name="Text Box 538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47" name="Text Box 538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48" name="Text Box 538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49" name="Text Box 538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50" name="Text Box 538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51" name="Text Box 538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52" name="Text Box 538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53" name="Text Box 538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54" name="Text Box 538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55" name="Text Box 538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56" name="Text Box 539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57" name="Text Box 539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58" name="Text Box 539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59" name="Text Box 539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60" name="Text Box 539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61" name="Text Box 539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62" name="Text Box 539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63" name="Text Box 539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64" name="Text Box 539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65" name="Text Box 539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66" name="Text Box 540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67" name="Text Box 540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68" name="Text Box 540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69" name="Text Box 5403"/>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70" name="Text Box 5404"/>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71" name="Text Box 5405"/>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72" name="Text Box 5406"/>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73" name="Text Box 5407"/>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74" name="Text Box 5408"/>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75" name="Text Box 5409"/>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76" name="Text Box 5410"/>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77" name="Text Box 5411"/>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8278" name="Text Box 5412"/>
        <xdr:cNvSpPr txBox="1">
          <a:spLocks noChangeArrowheads="1"/>
        </xdr:cNvSpPr>
      </xdr:nvSpPr>
      <xdr:spPr bwMode="auto">
        <a:xfrm>
          <a:off x="468630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79" name="Text Box 5428"/>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80" name="Text Box 5429"/>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81" name="Text Box 5430"/>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82" name="Text Box 5431"/>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83" name="Text Box 5432"/>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84" name="Text Box 5433"/>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85" name="Text Box 5434"/>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86" name="Text Box 5435"/>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87" name="Text Box 5436"/>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88" name="Text Box 5437"/>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89" name="Text Box 5438"/>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90" name="Text Box 5439"/>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91" name="Text Box 5440"/>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92" name="Text Box 5441"/>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93" name="Text Box 5442"/>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94" name="Text Box 5443"/>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95" name="Text Box 5444"/>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96" name="Text Box 5445"/>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97" name="Text Box 5446"/>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98" name="Text Box 5447"/>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299" name="Text Box 5448"/>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300" name="Text Box 5449"/>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301" name="Text Box 5450"/>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302" name="Text Box 5451"/>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303" name="Text Box 5452"/>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304" name="Text Box 5453"/>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305" name="Text Box 5454"/>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306" name="Text Box 5455"/>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19050</xdr:rowOff>
    </xdr:to>
    <xdr:sp macro="" textlink="">
      <xdr:nvSpPr>
        <xdr:cNvPr id="8307" name="Text Box 5456"/>
        <xdr:cNvSpPr txBox="1">
          <a:spLocks noChangeArrowheads="1"/>
        </xdr:cNvSpPr>
      </xdr:nvSpPr>
      <xdr:spPr bwMode="auto">
        <a:xfrm>
          <a:off x="4686300" y="12382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650</xdr:row>
      <xdr:rowOff>0</xdr:rowOff>
    </xdr:from>
    <xdr:ext cx="85725" cy="205409"/>
    <xdr:sp macro="" textlink="">
      <xdr:nvSpPr>
        <xdr:cNvPr id="8308" name="Text Box 27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09" name="Text Box 28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10" name="Text Box 28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11" name="Text Box 28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12" name="Text Box 28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13" name="Text Box 28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14" name="Text Box 28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15" name="Text Box 28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16" name="Text Box 28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17" name="Text Box 28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18" name="Text Box 28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19" name="Text Box 28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20" name="Text Box 28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21" name="Text Box 28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22" name="Text Box 28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23" name="Text Box 28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24" name="Text Box 28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25" name="Text Box 28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26" name="Text Box 28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27" name="Text Box 28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28" name="Text Box 28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29" name="Text Box 28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30" name="Text Box 28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31" name="Text Box 28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32" name="Text Box 28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33" name="Text Box 28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34" name="Text Box 28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35" name="Text Box 28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36" name="Text Box 28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37" name="Text Box 28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38" name="Text Box 28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39" name="Text Box 28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40" name="Text Box 28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41" name="Text Box 28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42" name="Text Box 28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43" name="Text Box 28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44" name="Text Box 28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45" name="Text Box 28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46" name="Text Box 28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47" name="Text Box 28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48" name="Text Box 28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49" name="Text Box 28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50" name="Text Box 28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51" name="Text Box 28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52" name="Text Box 28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53" name="Text Box 28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54" name="Text Box 28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55" name="Text Box 28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56" name="Text Box 28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57" name="Text Box 28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58" name="Text Box 28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59" name="Text Box 28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60" name="Text Box 28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61" name="Text Box 28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62" name="Text Box 28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63" name="Text Box 28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64" name="Text Box 28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65" name="Text Box 28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66" name="Text Box 28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67" name="Text Box 28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68" name="Text Box 28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69" name="Text Box 28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70" name="Text Box 28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71" name="Text Box 28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72" name="Text Box 28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73" name="Text Box 28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74" name="Text Box 28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75" name="Text Box 28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76" name="Text Box 28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77" name="Text Box 28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78" name="Text Box 28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79" name="Text Box 28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80" name="Text Box 28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81" name="Text Box 28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82" name="Text Box 28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83" name="Text Box 28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84" name="Text Box 28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85" name="Text Box 28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86" name="Text Box 28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87" name="Text Box 28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88" name="Text Box 28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89" name="Text Box 28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90" name="Text Box 28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91" name="Text Box 28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92" name="Text Box 28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93" name="Text Box 28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94" name="Text Box 28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95" name="Text Box 28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96" name="Text Box 28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97" name="Text Box 28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98" name="Text Box 28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399" name="Text Box 28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00" name="Text Box 28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01" name="Text Box 28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02" name="Text Box 28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03" name="Text Box 28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04" name="Text Box 28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05" name="Text Box 28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06" name="Text Box 28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07" name="Text Box 28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08" name="Text Box 28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09" name="Text Box 29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10" name="Text Box 29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11" name="Text Box 29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12" name="Text Box 29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13" name="Text Box 29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14" name="Text Box 29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15" name="Text Box 29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16" name="Text Box 29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17" name="Text Box 29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18" name="Text Box 29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19" name="Text Box 29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20" name="Text Box 29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21" name="Text Box 29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22" name="Text Box 29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23" name="Text Box 29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24" name="Text Box 29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25" name="Text Box 29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26" name="Text Box 29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27" name="Text Box 29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28" name="Text Box 29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29" name="Text Box 29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30" name="Text Box 29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31" name="Text Box 29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32" name="Text Box 29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33" name="Text Box 29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34" name="Text Box 29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35" name="Text Box 29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36" name="Text Box 29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37" name="Text Box 29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38" name="Text Box 29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39" name="Text Box 29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40" name="Text Box 29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41" name="Text Box 29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42" name="Text Box 29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43" name="Text Box 29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44" name="Text Box 29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45" name="Text Box 29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46" name="Text Box 29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47" name="Text Box 29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48" name="Text Box 29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49" name="Text Box 29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50" name="Text Box 29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51" name="Text Box 29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52" name="Text Box 29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53" name="Text Box 29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54" name="Text Box 29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55" name="Text Box 29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56" name="Text Box 29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57" name="Text Box 29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58" name="Text Box 29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59" name="Text Box 29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60" name="Text Box 29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61" name="Text Box 29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62" name="Text Box 29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63" name="Text Box 29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64" name="Text Box 29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65" name="Text Box 29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66" name="Text Box 29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67" name="Text Box 29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68" name="Text Box 29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69" name="Text Box 29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70" name="Text Box 29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71" name="Text Box 29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72" name="Text Box 29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73" name="Text Box 29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74" name="Text Box 29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75" name="Text Box 29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76" name="Text Box 29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77" name="Text Box 29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78" name="Text Box 29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79" name="Text Box 29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80" name="Text Box 29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81" name="Text Box 29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82" name="Text Box 29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83" name="Text Box 29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84" name="Text Box 29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85" name="Text Box 29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86" name="Text Box 29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87" name="Text Box 29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88" name="Text Box 29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89" name="Text Box 29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90" name="Text Box 29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91" name="Text Box 29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92" name="Text Box 29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93" name="Text Box 29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94" name="Text Box 29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95" name="Text Box 29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96" name="Text Box 29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97" name="Text Box 29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98" name="Text Box 29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499" name="Text Box 29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00" name="Text Box 29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01" name="Text Box 29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02" name="Text Box 29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03" name="Text Box 29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04" name="Text Box 29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05" name="Text Box 29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06" name="Text Box 29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07" name="Text Box 29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08" name="Text Box 29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09" name="Text Box 30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10" name="Text Box 30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11" name="Text Box 30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12" name="Text Box 30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13" name="Text Box 30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14" name="Text Box 30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15" name="Text Box 30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16" name="Text Box 30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17" name="Text Box 30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18" name="Text Box 30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19" name="Text Box 30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20" name="Text Box 30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21" name="Text Box 30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22" name="Text Box 30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23" name="Text Box 30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24" name="Text Box 30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25" name="Text Box 30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26" name="Text Box 30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27" name="Text Box 30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28" name="Text Box 30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29" name="Text Box 30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30" name="Text Box 30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31" name="Text Box 30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32" name="Text Box 30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33" name="Text Box 30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34" name="Text Box 30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35" name="Text Box 30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36" name="Text Box 30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37" name="Text Box 30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38" name="Text Box 30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39" name="Text Box 30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40" name="Text Box 30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41" name="Text Box 30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42" name="Text Box 30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43" name="Text Box 30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44" name="Text Box 30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45" name="Text Box 30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46" name="Text Box 30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47" name="Text Box 30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48" name="Text Box 30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49" name="Text Box 30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50" name="Text Box 30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51" name="Text Box 30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52" name="Text Box 30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53" name="Text Box 30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54" name="Text Box 30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55" name="Text Box 30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56" name="Text Box 30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57" name="Text Box 30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58" name="Text Box 30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59" name="Text Box 30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60" name="Text Box 30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61" name="Text Box 30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62" name="Text Box 30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63" name="Text Box 30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64" name="Text Box 30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65" name="Text Box 30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66" name="Text Box 30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67" name="Text Box 30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68" name="Text Box 30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69" name="Text Box 30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70" name="Text Box 30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71" name="Text Box 30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72" name="Text Box 30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73" name="Text Box 30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74" name="Text Box 30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75" name="Text Box 30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76" name="Text Box 30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77" name="Text Box 30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78" name="Text Box 30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79" name="Text Box 30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80" name="Text Box 30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81" name="Text Box 30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82" name="Text Box 30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83" name="Text Box 30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84" name="Text Box 30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85" name="Text Box 30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86" name="Text Box 30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87" name="Text Box 30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88" name="Text Box 30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89" name="Text Box 30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90" name="Text Box 30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91" name="Text Box 30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92" name="Text Box 30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93" name="Text Box 30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94" name="Text Box 30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95" name="Text Box 30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96" name="Text Box 30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97" name="Text Box 30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98" name="Text Box 30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599" name="Text Box 30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00" name="Text Box 30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01" name="Text Box 30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02" name="Text Box 30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03" name="Text Box 30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04" name="Text Box 30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05" name="Text Box 30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06" name="Text Box 30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07" name="Text Box 30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08" name="Text Box 30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09" name="Text Box 31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10" name="Text Box 31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11" name="Text Box 31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12" name="Text Box 31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13" name="Text Box 31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14" name="Text Box 31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15" name="Text Box 31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16" name="Text Box 31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17" name="Text Box 31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18" name="Text Box 31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19" name="Text Box 31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20" name="Text Box 31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21" name="Text Box 31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22" name="Text Box 31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23" name="Text Box 31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24" name="Text Box 31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25" name="Text Box 31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26" name="Text Box 31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27" name="Text Box 31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28" name="Text Box 31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29" name="Text Box 31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30" name="Text Box 31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31" name="Text Box 31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32" name="Text Box 31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33" name="Text Box 31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34" name="Text Box 31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35" name="Text Box 31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36" name="Text Box 31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37" name="Text Box 31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38" name="Text Box 31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39" name="Text Box 31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40" name="Text Box 31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41" name="Text Box 31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42" name="Text Box 31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43" name="Text Box 31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44" name="Text Box 31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45" name="Text Box 31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46" name="Text Box 31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47" name="Text Box 31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48" name="Text Box 31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49" name="Text Box 31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50" name="Text Box 31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51" name="Text Box 31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52" name="Text Box 31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53" name="Text Box 31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54" name="Text Box 31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55" name="Text Box 31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56" name="Text Box 31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57" name="Text Box 31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58" name="Text Box 31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59" name="Text Box 31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60" name="Text Box 31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61" name="Text Box 31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62" name="Text Box 31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63" name="Text Box 31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64" name="Text Box 31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65" name="Text Box 31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66" name="Text Box 31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67" name="Text Box 31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68" name="Text Box 31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69" name="Text Box 31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70" name="Text Box 31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71" name="Text Box 31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72" name="Text Box 31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73" name="Text Box 31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74" name="Text Box 31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75" name="Text Box 31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76" name="Text Box 31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77" name="Text Box 31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78" name="Text Box 31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79" name="Text Box 31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80" name="Text Box 31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81" name="Text Box 31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82" name="Text Box 31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83" name="Text Box 31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84" name="Text Box 31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85" name="Text Box 31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86" name="Text Box 31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87" name="Text Box 31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88" name="Text Box 31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89" name="Text Box 31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90" name="Text Box 31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91" name="Text Box 31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92" name="Text Box 31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93" name="Text Box 31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94" name="Text Box 31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95" name="Text Box 31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96" name="Text Box 31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97" name="Text Box 31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98" name="Text Box 31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699" name="Text Box 31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00" name="Text Box 31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01" name="Text Box 31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02" name="Text Box 31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03" name="Text Box 31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04" name="Text Box 31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05" name="Text Box 31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06" name="Text Box 31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07" name="Text Box 31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08" name="Text Box 31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09" name="Text Box 32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10" name="Text Box 32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11" name="Text Box 32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12" name="Text Box 32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13" name="Text Box 32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14" name="Text Box 32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15" name="Text Box 32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16" name="Text Box 32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17" name="Text Box 32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18" name="Text Box 32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19" name="Text Box 32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20" name="Text Box 32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21" name="Text Box 32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22" name="Text Box 32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23" name="Text Box 32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24" name="Text Box 32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25" name="Text Box 32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26" name="Text Box 32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27" name="Text Box 32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28" name="Text Box 32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29" name="Text Box 32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30" name="Text Box 32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31" name="Text Box 32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32" name="Text Box 32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33" name="Text Box 32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34" name="Text Box 32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35" name="Text Box 32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36" name="Text Box 32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37" name="Text Box 32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38" name="Text Box 32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39" name="Text Box 32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40" name="Text Box 32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41" name="Text Box 32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42" name="Text Box 32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43" name="Text Box 32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44" name="Text Box 32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45" name="Text Box 32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46" name="Text Box 32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47" name="Text Box 32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48" name="Text Box 32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49" name="Text Box 32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50" name="Text Box 32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51" name="Text Box 32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52" name="Text Box 32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53" name="Text Box 32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54" name="Text Box 32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55" name="Text Box 32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56" name="Text Box 32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57" name="Text Box 32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58" name="Text Box 32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59" name="Text Box 32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60" name="Text Box 32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61" name="Text Box 32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62" name="Text Box 32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63" name="Text Box 32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64" name="Text Box 32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65" name="Text Box 32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66" name="Text Box 32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67" name="Text Box 32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68" name="Text Box 32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69" name="Text Box 32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70" name="Text Box 32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71" name="Text Box 32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72" name="Text Box 32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73" name="Text Box 32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74" name="Text Box 32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75" name="Text Box 32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76" name="Text Box 32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77" name="Text Box 32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78" name="Text Box 32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79" name="Text Box 32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80" name="Text Box 32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81" name="Text Box 32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82" name="Text Box 32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83" name="Text Box 32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84" name="Text Box 32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85" name="Text Box 32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86" name="Text Box 32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87" name="Text Box 32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88" name="Text Box 32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89" name="Text Box 32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90" name="Text Box 32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91" name="Text Box 32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92" name="Text Box 32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93" name="Text Box 32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94" name="Text Box 32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95" name="Text Box 32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96" name="Text Box 32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97" name="Text Box 32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98" name="Text Box 32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799" name="Text Box 32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00" name="Text Box 32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01" name="Text Box 32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02" name="Text Box 32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03" name="Text Box 32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04" name="Text Box 32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05" name="Text Box 32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06" name="Text Box 32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07" name="Text Box 32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08" name="Text Box 32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09" name="Text Box 33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10" name="Text Box 33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11" name="Text Box 33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12" name="Text Box 33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13" name="Text Box 33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14" name="Text Box 33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15" name="Text Box 33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16" name="Text Box 33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17" name="Text Box 33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18" name="Text Box 33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19" name="Text Box 33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20" name="Text Box 33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21" name="Text Box 33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22" name="Text Box 33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23" name="Text Box 33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24" name="Text Box 33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25" name="Text Box 33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26" name="Text Box 33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27" name="Text Box 33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28" name="Text Box 33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29" name="Text Box 33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30" name="Text Box 33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31" name="Text Box 33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32" name="Text Box 33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33" name="Text Box 33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34" name="Text Box 33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35" name="Text Box 33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36" name="Text Box 33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37" name="Text Box 33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38" name="Text Box 33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39" name="Text Box 33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40" name="Text Box 33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41" name="Text Box 33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42" name="Text Box 33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43" name="Text Box 33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44" name="Text Box 33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45" name="Text Box 33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46" name="Text Box 33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47" name="Text Box 33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48" name="Text Box 33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49" name="Text Box 33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50" name="Text Box 33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51" name="Text Box 33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52" name="Text Box 33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53" name="Text Box 33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54" name="Text Box 33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55" name="Text Box 33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56" name="Text Box 33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57" name="Text Box 33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58" name="Text Box 33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59" name="Text Box 33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60" name="Text Box 33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61" name="Text Box 33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62" name="Text Box 33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63" name="Text Box 33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64" name="Text Box 33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65" name="Text Box 33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66" name="Text Box 33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67" name="Text Box 33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68" name="Text Box 33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69" name="Text Box 33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70" name="Text Box 33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71" name="Text Box 33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72" name="Text Box 33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73" name="Text Box 33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74" name="Text Box 33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75" name="Text Box 33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76" name="Text Box 33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77" name="Text Box 33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78" name="Text Box 33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79" name="Text Box 33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80" name="Text Box 33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81" name="Text Box 33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82" name="Text Box 33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83" name="Text Box 33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84" name="Text Box 33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85" name="Text Box 33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86" name="Text Box 33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87" name="Text Box 33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88" name="Text Box 33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89" name="Text Box 33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90" name="Text Box 33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91" name="Text Box 33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92" name="Text Box 33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93" name="Text Box 33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94" name="Text Box 33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95" name="Text Box 33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96" name="Text Box 33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97" name="Text Box 33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98" name="Text Box 33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899" name="Text Box 33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00" name="Text Box 33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01" name="Text Box 33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02" name="Text Box 33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03" name="Text Box 33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04" name="Text Box 33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05" name="Text Box 33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06" name="Text Box 33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07" name="Text Box 33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08" name="Text Box 33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09" name="Text Box 34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10" name="Text Box 34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11" name="Text Box 34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12" name="Text Box 34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13" name="Text Box 34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14" name="Text Box 34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15" name="Text Box 34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16" name="Text Box 34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17" name="Text Box 34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18" name="Text Box 34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19" name="Text Box 34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20" name="Text Box 34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21" name="Text Box 34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22" name="Text Box 34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23" name="Text Box 34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24" name="Text Box 34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25" name="Text Box 34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26" name="Text Box 34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27" name="Text Box 34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28" name="Text Box 34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29" name="Text Box 34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30" name="Text Box 34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31" name="Text Box 34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32" name="Text Box 34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33" name="Text Box 34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34" name="Text Box 34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35" name="Text Box 34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36" name="Text Box 34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37" name="Text Box 34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38" name="Text Box 34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39" name="Text Box 34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40" name="Text Box 34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41" name="Text Box 34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42" name="Text Box 34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43" name="Text Box 34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44" name="Text Box 34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45" name="Text Box 34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46" name="Text Box 34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47" name="Text Box 34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48" name="Text Box 34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49" name="Text Box 34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50" name="Text Box 34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51" name="Text Box 34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52" name="Text Box 34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53" name="Text Box 34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54" name="Text Box 34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55" name="Text Box 34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56" name="Text Box 34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57" name="Text Box 34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58" name="Text Box 34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59" name="Text Box 34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60" name="Text Box 34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61" name="Text Box 34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62" name="Text Box 34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63" name="Text Box 34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64" name="Text Box 34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65" name="Text Box 34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66" name="Text Box 34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67" name="Text Box 34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68" name="Text Box 34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69" name="Text Box 34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70" name="Text Box 34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71" name="Text Box 34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72" name="Text Box 34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73" name="Text Box 34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74" name="Text Box 34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75" name="Text Box 34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76" name="Text Box 34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77" name="Text Box 34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78" name="Text Box 34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79" name="Text Box 34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80" name="Text Box 34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81" name="Text Box 34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82" name="Text Box 34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83" name="Text Box 34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84" name="Text Box 34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85" name="Text Box 34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86" name="Text Box 34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87" name="Text Box 34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88" name="Text Box 34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89" name="Text Box 34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90" name="Text Box 34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91" name="Text Box 34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92" name="Text Box 34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93" name="Text Box 34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94" name="Text Box 34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95" name="Text Box 34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96" name="Text Box 34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97" name="Text Box 34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98" name="Text Box 34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8999" name="Text Box 34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00" name="Text Box 34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01" name="Text Box 34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02" name="Text Box 34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03" name="Text Box 34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04" name="Text Box 34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05" name="Text Box 34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06" name="Text Box 34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07" name="Text Box 34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08" name="Text Box 34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09" name="Text Box 35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10" name="Text Box 35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11" name="Text Box 35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12" name="Text Box 35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13" name="Text Box 35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14" name="Text Box 35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15" name="Text Box 35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16" name="Text Box 35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17" name="Text Box 35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18" name="Text Box 35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19" name="Text Box 35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20" name="Text Box 35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21" name="Text Box 35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22" name="Text Box 35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23" name="Text Box 35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24" name="Text Box 35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25" name="Text Box 35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26" name="Text Box 35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27" name="Text Box 35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28" name="Text Box 35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29" name="Text Box 35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30" name="Text Box 35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31" name="Text Box 35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32" name="Text Box 35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33" name="Text Box 35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34" name="Text Box 35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35" name="Text Box 35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36" name="Text Box 35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37" name="Text Box 35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38" name="Text Box 35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39" name="Text Box 35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40" name="Text Box 35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41" name="Text Box 35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42" name="Text Box 35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43" name="Text Box 35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44" name="Text Box 35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45" name="Text Box 35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46" name="Text Box 35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47" name="Text Box 35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48" name="Text Box 35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49" name="Text Box 35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50" name="Text Box 35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51" name="Text Box 35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52" name="Text Box 35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53" name="Text Box 35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54" name="Text Box 35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55" name="Text Box 35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56" name="Text Box 35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57" name="Text Box 35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58" name="Text Box 35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59" name="Text Box 35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60" name="Text Box 35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61" name="Text Box 35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62" name="Text Box 35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63" name="Text Box 35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64" name="Text Box 35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65" name="Text Box 35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66" name="Text Box 35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67" name="Text Box 35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68" name="Text Box 35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69" name="Text Box 35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70" name="Text Box 35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71" name="Text Box 35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72" name="Text Box 35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73" name="Text Box 35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74" name="Text Box 35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75" name="Text Box 35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76" name="Text Box 35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77" name="Text Box 35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78" name="Text Box 35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79" name="Text Box 35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80" name="Text Box 35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81" name="Text Box 35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82" name="Text Box 35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83" name="Text Box 35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84" name="Text Box 35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85" name="Text Box 35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86" name="Text Box 35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87" name="Text Box 35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88" name="Text Box 35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89" name="Text Box 35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90" name="Text Box 35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91" name="Text Box 35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92" name="Text Box 35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93" name="Text Box 35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94" name="Text Box 35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95" name="Text Box 35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96" name="Text Box 35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97" name="Text Box 35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98" name="Text Box 35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099" name="Text Box 35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00" name="Text Box 35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01" name="Text Box 35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02" name="Text Box 35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03" name="Text Box 35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04" name="Text Box 35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05" name="Text Box 35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06" name="Text Box 35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07" name="Text Box 35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08" name="Text Box 35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09" name="Text Box 36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10" name="Text Box 36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11" name="Text Box 36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12" name="Text Box 36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13" name="Text Box 36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14" name="Text Box 36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15" name="Text Box 36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16" name="Text Box 36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17" name="Text Box 36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18" name="Text Box 36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19" name="Text Box 36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20" name="Text Box 36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21" name="Text Box 36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22" name="Text Box 36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23" name="Text Box 36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24" name="Text Box 36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25" name="Text Box 36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26" name="Text Box 36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27" name="Text Box 36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28" name="Text Box 36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29" name="Text Box 36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30" name="Text Box 36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31" name="Text Box 36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32" name="Text Box 36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33" name="Text Box 36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34" name="Text Box 36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35" name="Text Box 36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36" name="Text Box 36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37" name="Text Box 36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38" name="Text Box 36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39" name="Text Box 36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40" name="Text Box 36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41" name="Text Box 36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42" name="Text Box 36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43" name="Text Box 36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44" name="Text Box 36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45" name="Text Box 36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46" name="Text Box 36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47" name="Text Box 36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48" name="Text Box 36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49" name="Text Box 36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50" name="Text Box 36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51" name="Text Box 36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52" name="Text Box 36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53" name="Text Box 36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54" name="Text Box 36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55" name="Text Box 36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56" name="Text Box 36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57" name="Text Box 36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58" name="Text Box 36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59" name="Text Box 36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60" name="Text Box 36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61" name="Text Box 36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62" name="Text Box 36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63" name="Text Box 36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64" name="Text Box 36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65" name="Text Box 36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66" name="Text Box 36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67" name="Text Box 36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68" name="Text Box 36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69" name="Text Box 36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70" name="Text Box 36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71" name="Text Box 36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72" name="Text Box 36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73" name="Text Box 36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74" name="Text Box 36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75" name="Text Box 36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76" name="Text Box 36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77" name="Text Box 36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78" name="Text Box 36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79" name="Text Box 36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80" name="Text Box 36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81" name="Text Box 36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82" name="Text Box 36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83" name="Text Box 36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84" name="Text Box 36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85" name="Text Box 36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86" name="Text Box 36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87" name="Text Box 36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88" name="Text Box 36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89" name="Text Box 36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90" name="Text Box 36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91" name="Text Box 36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92" name="Text Box 36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93" name="Text Box 36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94" name="Text Box 36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95" name="Text Box 36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96" name="Text Box 36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97" name="Text Box 36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98" name="Text Box 36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199" name="Text Box 36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00" name="Text Box 36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01" name="Text Box 36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02" name="Text Box 36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03" name="Text Box 36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04" name="Text Box 36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05" name="Text Box 36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06" name="Text Box 36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07" name="Text Box 36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08" name="Text Box 36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09" name="Text Box 37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10" name="Text Box 37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11" name="Text Box 37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12" name="Text Box 37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13" name="Text Box 37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14" name="Text Box 37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15" name="Text Box 37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16" name="Text Box 37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17" name="Text Box 37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18" name="Text Box 37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19" name="Text Box 37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20" name="Text Box 37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21" name="Text Box 37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22" name="Text Box 37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23" name="Text Box 37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24" name="Text Box 37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25" name="Text Box 37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26" name="Text Box 37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27" name="Text Box 37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28" name="Text Box 37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29" name="Text Box 37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30" name="Text Box 37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31" name="Text Box 37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32" name="Text Box 37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33" name="Text Box 37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34" name="Text Box 37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35" name="Text Box 37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36" name="Text Box 37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37" name="Text Box 37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38" name="Text Box 37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39" name="Text Box 37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40" name="Text Box 37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41" name="Text Box 37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42" name="Text Box 37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43" name="Text Box 37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44" name="Text Box 37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45" name="Text Box 37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46" name="Text Box 37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47" name="Text Box 37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48" name="Text Box 37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49" name="Text Box 37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50" name="Text Box 37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51" name="Text Box 37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52" name="Text Box 37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53" name="Text Box 37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54" name="Text Box 37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55" name="Text Box 37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56" name="Text Box 37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57" name="Text Box 37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58" name="Text Box 37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59" name="Text Box 37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60" name="Text Box 37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61" name="Text Box 37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62" name="Text Box 37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63" name="Text Box 37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64" name="Text Box 37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65" name="Text Box 37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66" name="Text Box 37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67" name="Text Box 37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68" name="Text Box 37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69" name="Text Box 37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70" name="Text Box 37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71" name="Text Box 37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72" name="Text Box 37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73" name="Text Box 37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74" name="Text Box 37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75" name="Text Box 37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76" name="Text Box 37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77" name="Text Box 37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78" name="Text Box 37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79" name="Text Box 37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80" name="Text Box 37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81" name="Text Box 37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82" name="Text Box 37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83" name="Text Box 37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84" name="Text Box 37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85" name="Text Box 37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86" name="Text Box 37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87" name="Text Box 37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88" name="Text Box 37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89" name="Text Box 37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90" name="Text Box 37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91" name="Text Box 37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92" name="Text Box 37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93" name="Text Box 37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94" name="Text Box 37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95" name="Text Box 37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96" name="Text Box 37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97" name="Text Box 37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98" name="Text Box 37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299" name="Text Box 37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00" name="Text Box 37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01" name="Text Box 37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02" name="Text Box 37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03" name="Text Box 37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04" name="Text Box 37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05" name="Text Box 37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06" name="Text Box 37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07" name="Text Box 37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08" name="Text Box 37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09" name="Text Box 38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10" name="Text Box 38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11" name="Text Box 38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12" name="Text Box 38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13" name="Text Box 38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14" name="Text Box 38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15" name="Text Box 38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16" name="Text Box 38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17" name="Text Box 38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18" name="Text Box 38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19" name="Text Box 38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20" name="Text Box 38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21" name="Text Box 38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22" name="Text Box 38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23" name="Text Box 38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24" name="Text Box 38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25" name="Text Box 38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26" name="Text Box 38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27" name="Text Box 38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28" name="Text Box 38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29" name="Text Box 38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30" name="Text Box 38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31" name="Text Box 38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32" name="Text Box 38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33" name="Text Box 38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34" name="Text Box 38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35" name="Text Box 38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36" name="Text Box 38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37" name="Text Box 38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38" name="Text Box 38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39" name="Text Box 38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40" name="Text Box 38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41" name="Text Box 38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42" name="Text Box 38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43" name="Text Box 38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44" name="Text Box 38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45" name="Text Box 38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46" name="Text Box 38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47" name="Text Box 38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48" name="Text Box 38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49" name="Text Box 38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50" name="Text Box 38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51" name="Text Box 38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52" name="Text Box 38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53" name="Text Box 38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54" name="Text Box 38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55" name="Text Box 38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56" name="Text Box 38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57" name="Text Box 38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58" name="Text Box 38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59" name="Text Box 38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60" name="Text Box 38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61" name="Text Box 38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62" name="Text Box 38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63" name="Text Box 38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64" name="Text Box 38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65" name="Text Box 38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66" name="Text Box 38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67" name="Text Box 38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68" name="Text Box 38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69" name="Text Box 38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70" name="Text Box 38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71" name="Text Box 38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72" name="Text Box 38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73" name="Text Box 38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74" name="Text Box 38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75" name="Text Box 38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76" name="Text Box 38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77" name="Text Box 38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78" name="Text Box 38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79" name="Text Box 38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80" name="Text Box 38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81" name="Text Box 38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82" name="Text Box 38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83" name="Text Box 38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84" name="Text Box 38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85" name="Text Box 38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86" name="Text Box 38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87" name="Text Box 38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88" name="Text Box 38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89" name="Text Box 38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90" name="Text Box 38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91" name="Text Box 38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92" name="Text Box 38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93" name="Text Box 38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94" name="Text Box 38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95" name="Text Box 38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96" name="Text Box 38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97" name="Text Box 38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98" name="Text Box 38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399" name="Text Box 38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00" name="Text Box 38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01" name="Text Box 38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02" name="Text Box 38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03" name="Text Box 38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04" name="Text Box 38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05" name="Text Box 38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06" name="Text Box 38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07" name="Text Box 38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08" name="Text Box 38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09" name="Text Box 39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10" name="Text Box 39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11" name="Text Box 39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12" name="Text Box 39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13" name="Text Box 39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14" name="Text Box 39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15" name="Text Box 39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16" name="Text Box 39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17" name="Text Box 39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18" name="Text Box 39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19" name="Text Box 39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20" name="Text Box 39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21" name="Text Box 39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22" name="Text Box 39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23" name="Text Box 39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24" name="Text Box 39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25" name="Text Box 39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26" name="Text Box 39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27" name="Text Box 39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28" name="Text Box 39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29" name="Text Box 39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30" name="Text Box 39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31" name="Text Box 39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32" name="Text Box 39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33" name="Text Box 39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34" name="Text Box 39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35" name="Text Box 39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36" name="Text Box 39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37" name="Text Box 39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38" name="Text Box 39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39" name="Text Box 39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40" name="Text Box 39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41" name="Text Box 39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42" name="Text Box 39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43" name="Text Box 39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44" name="Text Box 39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45" name="Text Box 39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46" name="Text Box 39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47" name="Text Box 39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48" name="Text Box 39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49" name="Text Box 39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50" name="Text Box 39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51" name="Text Box 39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52" name="Text Box 39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53" name="Text Box 39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54" name="Text Box 39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55" name="Text Box 39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56" name="Text Box 39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57" name="Text Box 39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58" name="Text Box 39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59" name="Text Box 39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60" name="Text Box 39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61" name="Text Box 39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62" name="Text Box 39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63" name="Text Box 39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64" name="Text Box 39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65" name="Text Box 39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66" name="Text Box 39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67" name="Text Box 39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68" name="Text Box 39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69" name="Text Box 39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70" name="Text Box 39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71" name="Text Box 39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72" name="Text Box 39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73" name="Text Box 39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74" name="Text Box 39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75" name="Text Box 39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76" name="Text Box 39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77" name="Text Box 39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78" name="Text Box 39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79" name="Text Box 39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80" name="Text Box 39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81" name="Text Box 39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82" name="Text Box 39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83" name="Text Box 39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84" name="Text Box 39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85" name="Text Box 39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86" name="Text Box 39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87" name="Text Box 39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88" name="Text Box 39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89" name="Text Box 39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90" name="Text Box 39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91" name="Text Box 39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92" name="Text Box 39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93" name="Text Box 39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94" name="Text Box 39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95" name="Text Box 39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96" name="Text Box 39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97" name="Text Box 39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98" name="Text Box 39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499" name="Text Box 39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00" name="Text Box 39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01" name="Text Box 39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02" name="Text Box 39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03" name="Text Box 39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04" name="Text Box 39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05" name="Text Box 39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06" name="Text Box 39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07" name="Text Box 39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08" name="Text Box 39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09" name="Text Box 40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10" name="Text Box 40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11" name="Text Box 40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12" name="Text Box 40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13" name="Text Box 40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14" name="Text Box 40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15" name="Text Box 40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16" name="Text Box 40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17" name="Text Box 40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18" name="Text Box 40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19" name="Text Box 40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20" name="Text Box 40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21" name="Text Box 40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22" name="Text Box 40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23" name="Text Box 40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24" name="Text Box 40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25" name="Text Box 40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26" name="Text Box 40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27" name="Text Box 40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28" name="Text Box 40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29" name="Text Box 40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30" name="Text Box 40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31" name="Text Box 40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32" name="Text Box 40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33" name="Text Box 40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34" name="Text Box 40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35" name="Text Box 40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36" name="Text Box 40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37" name="Text Box 40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38" name="Text Box 40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39" name="Text Box 40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40" name="Text Box 40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41" name="Text Box 40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42" name="Text Box 40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43" name="Text Box 40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44" name="Text Box 40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45" name="Text Box 40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46" name="Text Box 40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47" name="Text Box 40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48" name="Text Box 40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49" name="Text Box 40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50" name="Text Box 40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51" name="Text Box 40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52" name="Text Box 40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53" name="Text Box 40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54" name="Text Box 40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55" name="Text Box 40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56" name="Text Box 40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57" name="Text Box 40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58" name="Text Box 40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59" name="Text Box 40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60" name="Text Box 40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61" name="Text Box 40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62" name="Text Box 40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63" name="Text Box 40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64" name="Text Box 40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65" name="Text Box 40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66" name="Text Box 40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67" name="Text Box 40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68" name="Text Box 40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69" name="Text Box 40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70" name="Text Box 40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71" name="Text Box 40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72" name="Text Box 40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73" name="Text Box 40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74" name="Text Box 40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75" name="Text Box 40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76" name="Text Box 40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77" name="Text Box 40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78" name="Text Box 40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79" name="Text Box 40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80" name="Text Box 40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81" name="Text Box 40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82" name="Text Box 40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83" name="Text Box 40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84" name="Text Box 40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85" name="Text Box 40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86" name="Text Box 40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87" name="Text Box 40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88" name="Text Box 40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89" name="Text Box 40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90" name="Text Box 40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91" name="Text Box 40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92" name="Text Box 40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93" name="Text Box 40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94" name="Text Box 40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95" name="Text Box 40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96" name="Text Box 40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97" name="Text Box 40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98" name="Text Box 40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599" name="Text Box 40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00" name="Text Box 40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01" name="Text Box 40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02" name="Text Box 40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03" name="Text Box 40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04" name="Text Box 40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05" name="Text Box 40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06" name="Text Box 40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07" name="Text Box 40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08" name="Text Box 40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09" name="Text Box 41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10" name="Text Box 41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11" name="Text Box 41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12" name="Text Box 41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13" name="Text Box 41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14" name="Text Box 41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15" name="Text Box 41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16" name="Text Box 41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17" name="Text Box 41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18" name="Text Box 41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19" name="Text Box 41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20" name="Text Box 41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21" name="Text Box 41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22" name="Text Box 41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23" name="Text Box 41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24" name="Text Box 41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25" name="Text Box 41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26" name="Text Box 41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27" name="Text Box 41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28" name="Text Box 41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29" name="Text Box 41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30" name="Text Box 41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31" name="Text Box 41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32" name="Text Box 41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33" name="Text Box 41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34" name="Text Box 41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35" name="Text Box 41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36" name="Text Box 41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37" name="Text Box 41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38" name="Text Box 41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39" name="Text Box 41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40" name="Text Box 41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41" name="Text Box 41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42" name="Text Box 41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43" name="Text Box 41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44" name="Text Box 41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45" name="Text Box 41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46" name="Text Box 41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47" name="Text Box 41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48" name="Text Box 41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49" name="Text Box 41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50" name="Text Box 41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51" name="Text Box 41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52" name="Text Box 41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53" name="Text Box 41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54" name="Text Box 41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55" name="Text Box 41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56" name="Text Box 41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57" name="Text Box 41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58" name="Text Box 41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59" name="Text Box 41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60" name="Text Box 41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61" name="Text Box 41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62" name="Text Box 41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63" name="Text Box 41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64" name="Text Box 41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65" name="Text Box 41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66" name="Text Box 41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67" name="Text Box 41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68" name="Text Box 41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69" name="Text Box 41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70" name="Text Box 41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71" name="Text Box 41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72" name="Text Box 41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73" name="Text Box 41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74" name="Text Box 41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75" name="Text Box 41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76" name="Text Box 41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77" name="Text Box 41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78" name="Text Box 41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79" name="Text Box 41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80" name="Text Box 41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81" name="Text Box 41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82" name="Text Box 41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83" name="Text Box 41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84" name="Text Box 41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85" name="Text Box 41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86" name="Text Box 41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87" name="Text Box 41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88" name="Text Box 41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89" name="Text Box 41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90" name="Text Box 41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91" name="Text Box 41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92" name="Text Box 41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93" name="Text Box 41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94" name="Text Box 41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95" name="Text Box 41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96" name="Text Box 41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97" name="Text Box 41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98" name="Text Box 41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699" name="Text Box 41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00" name="Text Box 41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01" name="Text Box 41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02" name="Text Box 41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03" name="Text Box 41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04" name="Text Box 41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05" name="Text Box 41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06" name="Text Box 41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07" name="Text Box 41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08" name="Text Box 41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09" name="Text Box 42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10" name="Text Box 42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11" name="Text Box 42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12" name="Text Box 42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13" name="Text Box 42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14" name="Text Box 42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15" name="Text Box 42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16" name="Text Box 42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17" name="Text Box 42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18" name="Text Box 42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19" name="Text Box 42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20" name="Text Box 42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21" name="Text Box 42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22" name="Text Box 42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23" name="Text Box 42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24" name="Text Box 42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25" name="Text Box 42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26" name="Text Box 42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27" name="Text Box 42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28" name="Text Box 42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29" name="Text Box 42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30" name="Text Box 42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31" name="Text Box 42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32" name="Text Box 42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33" name="Text Box 42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34" name="Text Box 42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35" name="Text Box 42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36" name="Text Box 42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37" name="Text Box 42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38" name="Text Box 42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39" name="Text Box 42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40" name="Text Box 42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41" name="Text Box 42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42" name="Text Box 42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43" name="Text Box 42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44" name="Text Box 42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45" name="Text Box 42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46" name="Text Box 42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47" name="Text Box 42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48" name="Text Box 42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49" name="Text Box 42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50" name="Text Box 42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51" name="Text Box 42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52" name="Text Box 42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53" name="Text Box 42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54" name="Text Box 42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55" name="Text Box 42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56" name="Text Box 42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57" name="Text Box 42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58" name="Text Box 42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59" name="Text Box 42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60" name="Text Box 42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61" name="Text Box 42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62" name="Text Box 42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63" name="Text Box 42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64" name="Text Box 42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65" name="Text Box 42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66" name="Text Box 42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67" name="Text Box 42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68" name="Text Box 42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69" name="Text Box 42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70" name="Text Box 42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71" name="Text Box 42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72" name="Text Box 42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73" name="Text Box 42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74" name="Text Box 42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75" name="Text Box 42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76" name="Text Box 42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77" name="Text Box 42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78" name="Text Box 42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79" name="Text Box 42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80" name="Text Box 42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81" name="Text Box 42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82" name="Text Box 42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83" name="Text Box 42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84" name="Text Box 42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85" name="Text Box 42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86" name="Text Box 42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87" name="Text Box 42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88" name="Text Box 42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89" name="Text Box 42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90" name="Text Box 42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91" name="Text Box 42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92" name="Text Box 42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93" name="Text Box 42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94" name="Text Box 42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95" name="Text Box 42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96" name="Text Box 42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97" name="Text Box 42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98" name="Text Box 42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799" name="Text Box 42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00" name="Text Box 42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01" name="Text Box 42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02" name="Text Box 42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03" name="Text Box 42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04" name="Text Box 42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05" name="Text Box 42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06" name="Text Box 42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07" name="Text Box 42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08" name="Text Box 42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09" name="Text Box 43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10" name="Text Box 43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11" name="Text Box 43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12" name="Text Box 43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13" name="Text Box 43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14" name="Text Box 43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15" name="Text Box 43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16" name="Text Box 43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17" name="Text Box 43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18" name="Text Box 43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19" name="Text Box 43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20" name="Text Box 43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21" name="Text Box 43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22" name="Text Box 43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23" name="Text Box 43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24" name="Text Box 43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25" name="Text Box 43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26" name="Text Box 43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27" name="Text Box 43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28" name="Text Box 43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29" name="Text Box 43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30" name="Text Box 43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31" name="Text Box 43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32" name="Text Box 43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33" name="Text Box 43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34" name="Text Box 43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35" name="Text Box 43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36" name="Text Box 43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37" name="Text Box 43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38" name="Text Box 43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39" name="Text Box 43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40" name="Text Box 43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41" name="Text Box 43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42" name="Text Box 43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43" name="Text Box 43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44" name="Text Box 43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45" name="Text Box 43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46" name="Text Box 43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47" name="Text Box 43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48" name="Text Box 43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49" name="Text Box 43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50" name="Text Box 43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51" name="Text Box 43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52" name="Text Box 43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53" name="Text Box 43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54" name="Text Box 43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55" name="Text Box 43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56" name="Text Box 43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57" name="Text Box 43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58" name="Text Box 43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59" name="Text Box 43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60" name="Text Box 43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61" name="Text Box 43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62" name="Text Box 43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63" name="Text Box 43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64" name="Text Box 43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65" name="Text Box 43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66" name="Text Box 43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67" name="Text Box 43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68" name="Text Box 43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69" name="Text Box 43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70" name="Text Box 43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71" name="Text Box 43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72" name="Text Box 43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73" name="Text Box 43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74" name="Text Box 43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75" name="Text Box 43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76" name="Text Box 43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77" name="Text Box 43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78" name="Text Box 43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79" name="Text Box 43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80" name="Text Box 43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81" name="Text Box 43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82" name="Text Box 43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83" name="Text Box 43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84" name="Text Box 43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85" name="Text Box 43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86" name="Text Box 43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87" name="Text Box 43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88" name="Text Box 43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89" name="Text Box 43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90" name="Text Box 43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91" name="Text Box 43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92" name="Text Box 43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93" name="Text Box 43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94" name="Text Box 43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95" name="Text Box 43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96" name="Text Box 43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97" name="Text Box 43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98" name="Text Box 43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899" name="Text Box 43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00" name="Text Box 43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01" name="Text Box 43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02" name="Text Box 43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03" name="Text Box 43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04" name="Text Box 43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05" name="Text Box 43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06" name="Text Box 43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07" name="Text Box 43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08" name="Text Box 43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09" name="Text Box 44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10" name="Text Box 44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11" name="Text Box 44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12" name="Text Box 44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13" name="Text Box 44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14" name="Text Box 44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15" name="Text Box 44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16" name="Text Box 44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17" name="Text Box 44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18" name="Text Box 44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19" name="Text Box 44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20" name="Text Box 44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21" name="Text Box 44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22" name="Text Box 44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23" name="Text Box 44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24" name="Text Box 44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25" name="Text Box 44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26" name="Text Box 44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27" name="Text Box 44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28" name="Text Box 44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29" name="Text Box 44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30" name="Text Box 44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31" name="Text Box 44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32" name="Text Box 44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33" name="Text Box 44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34" name="Text Box 44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35" name="Text Box 44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36" name="Text Box 44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37" name="Text Box 44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38" name="Text Box 44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39" name="Text Box 44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40" name="Text Box 44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41" name="Text Box 44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42" name="Text Box 44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43" name="Text Box 44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44" name="Text Box 44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45" name="Text Box 44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46" name="Text Box 44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47" name="Text Box 44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48" name="Text Box 44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49" name="Text Box 44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50" name="Text Box 44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51" name="Text Box 44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52" name="Text Box 44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53" name="Text Box 44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54" name="Text Box 44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55" name="Text Box 44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56" name="Text Box 44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57" name="Text Box 44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58" name="Text Box 44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59" name="Text Box 44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60" name="Text Box 44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61" name="Text Box 44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62" name="Text Box 44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63" name="Text Box 44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64" name="Text Box 44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65" name="Text Box 44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66" name="Text Box 44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67" name="Text Box 44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68" name="Text Box 44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69" name="Text Box 44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70" name="Text Box 44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71" name="Text Box 44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72" name="Text Box 44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73" name="Text Box 44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74" name="Text Box 44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75" name="Text Box 44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76" name="Text Box 44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77" name="Text Box 44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78" name="Text Box 44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79" name="Text Box 44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80" name="Text Box 44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81" name="Text Box 44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82" name="Text Box 44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83" name="Text Box 44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84" name="Text Box 44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85" name="Text Box 44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86" name="Text Box 44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87" name="Text Box 44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88" name="Text Box 44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89" name="Text Box 44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90" name="Text Box 44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91" name="Text Box 44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92" name="Text Box 44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93" name="Text Box 44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94" name="Text Box 44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95" name="Text Box 44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96" name="Text Box 44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97" name="Text Box 44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98" name="Text Box 44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9999" name="Text Box 44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00" name="Text Box 44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01" name="Text Box 44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02" name="Text Box 44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03" name="Text Box 44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04" name="Text Box 44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05" name="Text Box 44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06" name="Text Box 44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07" name="Text Box 44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08" name="Text Box 44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09" name="Text Box 45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10" name="Text Box 45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11" name="Text Box 45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12" name="Text Box 45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13" name="Text Box 45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14" name="Text Box 45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15" name="Text Box 45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16" name="Text Box 45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17" name="Text Box 45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18" name="Text Box 45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19" name="Text Box 45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20" name="Text Box 45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21" name="Text Box 45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22" name="Text Box 45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23" name="Text Box 45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24" name="Text Box 45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25" name="Text Box 45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26" name="Text Box 45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27" name="Text Box 45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28" name="Text Box 45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29" name="Text Box 45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30" name="Text Box 45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31" name="Text Box 45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32" name="Text Box 45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33" name="Text Box 45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34" name="Text Box 45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35" name="Text Box 45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36" name="Text Box 45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37" name="Text Box 45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38" name="Text Box 45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39" name="Text Box 45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40" name="Text Box 45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41" name="Text Box 45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42" name="Text Box 45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43" name="Text Box 45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44" name="Text Box 45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45" name="Text Box 45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46" name="Text Box 45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47" name="Text Box 45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48" name="Text Box 45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49" name="Text Box 45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50" name="Text Box 45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51" name="Text Box 45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52" name="Text Box 45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53" name="Text Box 45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54" name="Text Box 45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55" name="Text Box 45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56" name="Text Box 45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57" name="Text Box 45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58" name="Text Box 45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59" name="Text Box 45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60" name="Text Box 45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61" name="Text Box 45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62" name="Text Box 45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63" name="Text Box 45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64" name="Text Box 45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65" name="Text Box 45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66" name="Text Box 45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67" name="Text Box 45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68" name="Text Box 45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69" name="Text Box 45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70" name="Text Box 45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71" name="Text Box 45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72" name="Text Box 45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73" name="Text Box 45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74" name="Text Box 45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75" name="Text Box 45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76" name="Text Box 45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77" name="Text Box 45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78" name="Text Box 45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79" name="Text Box 45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80" name="Text Box 45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81" name="Text Box 45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82" name="Text Box 45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83" name="Text Box 45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84" name="Text Box 45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85" name="Text Box 45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86" name="Text Box 45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87" name="Text Box 45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88" name="Text Box 45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89" name="Text Box 45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90" name="Text Box 45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91" name="Text Box 45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92" name="Text Box 45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93" name="Text Box 45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94" name="Text Box 45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95" name="Text Box 45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96" name="Text Box 45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97" name="Text Box 45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98" name="Text Box 45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099" name="Text Box 45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00" name="Text Box 45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01" name="Text Box 45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02" name="Text Box 45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03" name="Text Box 45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04" name="Text Box 45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05" name="Text Box 45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06" name="Text Box 45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07" name="Text Box 45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08" name="Text Box 45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09" name="Text Box 46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10" name="Text Box 46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11" name="Text Box 46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12" name="Text Box 46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13" name="Text Box 46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14" name="Text Box 46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15" name="Text Box 46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16" name="Text Box 46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17" name="Text Box 46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18" name="Text Box 46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19" name="Text Box 46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20" name="Text Box 46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21" name="Text Box 46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22" name="Text Box 46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23" name="Text Box 46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24" name="Text Box 46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25" name="Text Box 46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26" name="Text Box 46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27" name="Text Box 46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28" name="Text Box 46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29" name="Text Box 46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30" name="Text Box 46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31" name="Text Box 46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32" name="Text Box 46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33" name="Text Box 46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34" name="Text Box 46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35" name="Text Box 46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36" name="Text Box 46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37" name="Text Box 46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38" name="Text Box 46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39" name="Text Box 46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40" name="Text Box 46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41" name="Text Box 46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42" name="Text Box 46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43" name="Text Box 46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44" name="Text Box 46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45" name="Text Box 46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46" name="Text Box 46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47" name="Text Box 46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48" name="Text Box 46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49" name="Text Box 46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50" name="Text Box 46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51" name="Text Box 46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52" name="Text Box 46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53" name="Text Box 46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54" name="Text Box 46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55" name="Text Box 46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56" name="Text Box 46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57" name="Text Box 46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58" name="Text Box 46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59" name="Text Box 46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60" name="Text Box 46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61" name="Text Box 46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62" name="Text Box 46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63" name="Text Box 46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64" name="Text Box 46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65" name="Text Box 46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66" name="Text Box 46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67" name="Text Box 46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68" name="Text Box 46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69" name="Text Box 46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70" name="Text Box 46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71" name="Text Box 46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72" name="Text Box 46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73" name="Text Box 46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74" name="Text Box 46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75" name="Text Box 46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76" name="Text Box 46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77" name="Text Box 46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78" name="Text Box 46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79" name="Text Box 46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80" name="Text Box 46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81" name="Text Box 46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82" name="Text Box 46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83" name="Text Box 46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84" name="Text Box 46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85" name="Text Box 46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86" name="Text Box 46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87" name="Text Box 46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88" name="Text Box 46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89" name="Text Box 46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90" name="Text Box 46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91" name="Text Box 46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92" name="Text Box 46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93" name="Text Box 46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94" name="Text Box 46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95" name="Text Box 46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96" name="Text Box 46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97" name="Text Box 46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98" name="Text Box 46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199" name="Text Box 46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00" name="Text Box 46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01" name="Text Box 46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02" name="Text Box 46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03" name="Text Box 46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04" name="Text Box 46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05" name="Text Box 46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06" name="Text Box 46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07" name="Text Box 46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08" name="Text Box 46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09" name="Text Box 47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10" name="Text Box 47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11" name="Text Box 47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12" name="Text Box 47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13" name="Text Box 47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14" name="Text Box 47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15" name="Text Box 47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16" name="Text Box 47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17" name="Text Box 47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18" name="Text Box 47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19" name="Text Box 47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20" name="Text Box 47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21" name="Text Box 47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22" name="Text Box 47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23" name="Text Box 47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24" name="Text Box 47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25" name="Text Box 47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26" name="Text Box 47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27" name="Text Box 47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28" name="Text Box 47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29" name="Text Box 47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30" name="Text Box 47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31" name="Text Box 47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32" name="Text Box 47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33" name="Text Box 47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34" name="Text Box 47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35" name="Text Box 47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36" name="Text Box 47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37" name="Text Box 47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38" name="Text Box 47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39" name="Text Box 47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40" name="Text Box 47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41" name="Text Box 47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42" name="Text Box 47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43" name="Text Box 47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44" name="Text Box 47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45" name="Text Box 47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46" name="Text Box 47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47" name="Text Box 47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48" name="Text Box 47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49" name="Text Box 47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50" name="Text Box 47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51" name="Text Box 47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52" name="Text Box 47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53" name="Text Box 47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54" name="Text Box 47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55" name="Text Box 47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56" name="Text Box 47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57" name="Text Box 47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58" name="Text Box 47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59" name="Text Box 47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60" name="Text Box 47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61" name="Text Box 47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62" name="Text Box 47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63" name="Text Box 47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64" name="Text Box 47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65" name="Text Box 47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66" name="Text Box 47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67" name="Text Box 47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68" name="Text Box 47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69" name="Text Box 47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70" name="Text Box 47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71" name="Text Box 47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72" name="Text Box 47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73" name="Text Box 47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74" name="Text Box 47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75" name="Text Box 47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76" name="Text Box 47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77" name="Text Box 47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78" name="Text Box 47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79" name="Text Box 47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80" name="Text Box 47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81" name="Text Box 47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82" name="Text Box 47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83" name="Text Box 47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84" name="Text Box 47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85" name="Text Box 47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86" name="Text Box 47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87" name="Text Box 47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88" name="Text Box 47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89" name="Text Box 47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90" name="Text Box 47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91" name="Text Box 47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92" name="Text Box 47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93" name="Text Box 47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94" name="Text Box 47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95" name="Text Box 47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96" name="Text Box 47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97" name="Text Box 47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98" name="Text Box 47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299" name="Text Box 47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00" name="Text Box 47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01" name="Text Box 47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02" name="Text Box 47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03" name="Text Box 47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04" name="Text Box 47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05" name="Text Box 47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06" name="Text Box 47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07" name="Text Box 47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08" name="Text Box 47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09" name="Text Box 48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10" name="Text Box 48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11" name="Text Box 48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12" name="Text Box 48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13" name="Text Box 48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14" name="Text Box 48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15" name="Text Box 48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16" name="Text Box 48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17" name="Text Box 48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18" name="Text Box 48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19" name="Text Box 48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20" name="Text Box 48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21" name="Text Box 48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22" name="Text Box 48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23" name="Text Box 48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24" name="Text Box 48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25" name="Text Box 48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26" name="Text Box 48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27" name="Text Box 48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28" name="Text Box 48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29" name="Text Box 48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30" name="Text Box 48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31" name="Text Box 48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32" name="Text Box 48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33" name="Text Box 48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34" name="Text Box 48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35" name="Text Box 48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36" name="Text Box 48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37" name="Text Box 48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38" name="Text Box 48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39" name="Text Box 48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40" name="Text Box 48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41" name="Text Box 48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42" name="Text Box 48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43" name="Text Box 48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44" name="Text Box 48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45" name="Text Box 48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46" name="Text Box 48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47" name="Text Box 48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48" name="Text Box 48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49" name="Text Box 48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50" name="Text Box 48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51" name="Text Box 48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52" name="Text Box 48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53" name="Text Box 48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54" name="Text Box 48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55" name="Text Box 48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56" name="Text Box 48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57" name="Text Box 48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58" name="Text Box 48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59" name="Text Box 48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60" name="Text Box 48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61" name="Text Box 48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62" name="Text Box 48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63" name="Text Box 48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64" name="Text Box 48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65" name="Text Box 48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66" name="Text Box 48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67" name="Text Box 48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68" name="Text Box 48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69" name="Text Box 48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70" name="Text Box 48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71" name="Text Box 48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72" name="Text Box 48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73" name="Text Box 48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74" name="Text Box 48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75" name="Text Box 48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76" name="Text Box 48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77" name="Text Box 48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78" name="Text Box 48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79" name="Text Box 48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80" name="Text Box 48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81" name="Text Box 48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82" name="Text Box 48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83" name="Text Box 48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84" name="Text Box 48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85" name="Text Box 48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86" name="Text Box 48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87" name="Text Box 48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88" name="Text Box 48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89" name="Text Box 48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90" name="Text Box 48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91" name="Text Box 48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92" name="Text Box 48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93" name="Text Box 48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94" name="Text Box 48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95" name="Text Box 48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96" name="Text Box 48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97" name="Text Box 48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98" name="Text Box 48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399" name="Text Box 48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00" name="Text Box 48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01" name="Text Box 48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02" name="Text Box 48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03" name="Text Box 48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04" name="Text Box 48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05" name="Text Box 48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06" name="Text Box 48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07" name="Text Box 48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08" name="Text Box 48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09" name="Text Box 49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10" name="Text Box 49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11" name="Text Box 49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12" name="Text Box 49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13" name="Text Box 49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14" name="Text Box 49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15" name="Text Box 49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16" name="Text Box 49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17" name="Text Box 49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18" name="Text Box 49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19" name="Text Box 49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20" name="Text Box 49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21" name="Text Box 49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22" name="Text Box 49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23" name="Text Box 49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24" name="Text Box 49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25" name="Text Box 49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26" name="Text Box 49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27" name="Text Box 49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28" name="Text Box 49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29" name="Text Box 49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30" name="Text Box 49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31" name="Text Box 49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32" name="Text Box 49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33" name="Text Box 49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34" name="Text Box 49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35" name="Text Box 49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36" name="Text Box 49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37" name="Text Box 49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38" name="Text Box 49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39" name="Text Box 49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40" name="Text Box 49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41" name="Text Box 49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42" name="Text Box 49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43" name="Text Box 49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44" name="Text Box 49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45" name="Text Box 49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46" name="Text Box 49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47" name="Text Box 49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48" name="Text Box 49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49" name="Text Box 49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50" name="Text Box 49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51" name="Text Box 49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52" name="Text Box 49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53" name="Text Box 49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54" name="Text Box 49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55" name="Text Box 49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56" name="Text Box 49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57" name="Text Box 49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58" name="Text Box 49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59" name="Text Box 49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60" name="Text Box 49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61" name="Text Box 49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62" name="Text Box 49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63" name="Text Box 49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64" name="Text Box 49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65" name="Text Box 49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66" name="Text Box 49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67" name="Text Box 49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68" name="Text Box 49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69" name="Text Box 49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70" name="Text Box 49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71" name="Text Box 49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72" name="Text Box 49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73" name="Text Box 49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74" name="Text Box 49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75" name="Text Box 49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76" name="Text Box 49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77" name="Text Box 49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78" name="Text Box 49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79" name="Text Box 49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80" name="Text Box 49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81" name="Text Box 49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82" name="Text Box 49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83" name="Text Box 49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84" name="Text Box 49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85" name="Text Box 49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86" name="Text Box 49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87" name="Text Box 49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88" name="Text Box 49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89" name="Text Box 49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90" name="Text Box 49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91" name="Text Box 49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92" name="Text Box 49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93" name="Text Box 49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94" name="Text Box 49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95" name="Text Box 49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96" name="Text Box 49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97" name="Text Box 49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98" name="Text Box 49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499" name="Text Box 49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00" name="Text Box 49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01" name="Text Box 49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02" name="Text Box 49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03" name="Text Box 49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04" name="Text Box 49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05" name="Text Box 49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06" name="Text Box 49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07" name="Text Box 49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08" name="Text Box 49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09" name="Text Box 50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10" name="Text Box 50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11" name="Text Box 50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12" name="Text Box 50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13" name="Text Box 50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14" name="Text Box 50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15" name="Text Box 50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16" name="Text Box 50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17" name="Text Box 50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18" name="Text Box 50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19" name="Text Box 50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20" name="Text Box 50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21" name="Text Box 50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22" name="Text Box 50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23" name="Text Box 50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24" name="Text Box 50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25" name="Text Box 50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26" name="Text Box 50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27" name="Text Box 50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28" name="Text Box 50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29" name="Text Box 50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30" name="Text Box 50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31" name="Text Box 50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32" name="Text Box 50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33" name="Text Box 50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34" name="Text Box 50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35" name="Text Box 50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36" name="Text Box 50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37" name="Text Box 50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38" name="Text Box 50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39" name="Text Box 50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40" name="Text Box 50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41" name="Text Box 50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42" name="Text Box 50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43" name="Text Box 50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44" name="Text Box 50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45" name="Text Box 50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46" name="Text Box 50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47" name="Text Box 50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48" name="Text Box 50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49" name="Text Box 50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50" name="Text Box 50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51" name="Text Box 50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52" name="Text Box 50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53" name="Text Box 50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54" name="Text Box 50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55" name="Text Box 50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56" name="Text Box 50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57" name="Text Box 50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58" name="Text Box 50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59" name="Text Box 50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60" name="Text Box 50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61" name="Text Box 50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62" name="Text Box 50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63" name="Text Box 50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64" name="Text Box 50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65" name="Text Box 50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66" name="Text Box 50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67" name="Text Box 50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68" name="Text Box 50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69" name="Text Box 50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70" name="Text Box 50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71" name="Text Box 50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72" name="Text Box 50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73" name="Text Box 50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74" name="Text Box 50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75" name="Text Box 50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76" name="Text Box 50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77" name="Text Box 50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78" name="Text Box 50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79" name="Text Box 50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80" name="Text Box 50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81" name="Text Box 50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82" name="Text Box 50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83" name="Text Box 50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84" name="Text Box 50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85" name="Text Box 50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86" name="Text Box 50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87" name="Text Box 50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88" name="Text Box 50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89" name="Text Box 50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90" name="Text Box 50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91" name="Text Box 50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92" name="Text Box 50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93" name="Text Box 50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94" name="Text Box 50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95" name="Text Box 50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96" name="Text Box 50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97" name="Text Box 50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98" name="Text Box 50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599" name="Text Box 50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00" name="Text Box 50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01" name="Text Box 50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02" name="Text Box 50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03" name="Text Box 50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04" name="Text Box 50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05" name="Text Box 50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06" name="Text Box 50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07" name="Text Box 50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08" name="Text Box 50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09" name="Text Box 51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10" name="Text Box 51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11" name="Text Box 51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12" name="Text Box 51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13" name="Text Box 51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14" name="Text Box 51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15" name="Text Box 51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16" name="Text Box 51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17" name="Text Box 51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18" name="Text Box 51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19" name="Text Box 51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20" name="Text Box 51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21" name="Text Box 51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22" name="Text Box 51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23" name="Text Box 51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24" name="Text Box 51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25" name="Text Box 51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26" name="Text Box 51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27" name="Text Box 51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28" name="Text Box 51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29" name="Text Box 51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30" name="Text Box 51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31" name="Text Box 51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32" name="Text Box 51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33" name="Text Box 51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34" name="Text Box 51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35" name="Text Box 51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36" name="Text Box 51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37" name="Text Box 51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38" name="Text Box 51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39" name="Text Box 51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40" name="Text Box 51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41" name="Text Box 51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42" name="Text Box 51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43" name="Text Box 51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44" name="Text Box 51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45" name="Text Box 51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46" name="Text Box 51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47" name="Text Box 51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48" name="Text Box 51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49" name="Text Box 51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50" name="Text Box 51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51" name="Text Box 51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52" name="Text Box 51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53" name="Text Box 51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54" name="Text Box 51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55" name="Text Box 51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56" name="Text Box 51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57" name="Text Box 51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58" name="Text Box 51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59" name="Text Box 51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60" name="Text Box 51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61" name="Text Box 51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62" name="Text Box 51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63" name="Text Box 51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64" name="Text Box 51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65" name="Text Box 51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66" name="Text Box 51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67" name="Text Box 51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68" name="Text Box 51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69" name="Text Box 51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70" name="Text Box 51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71" name="Text Box 51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72" name="Text Box 51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73" name="Text Box 51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74" name="Text Box 51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75" name="Text Box 51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76" name="Text Box 51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77" name="Text Box 51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78" name="Text Box 51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79" name="Text Box 51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80" name="Text Box 51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81" name="Text Box 51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82" name="Text Box 51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83" name="Text Box 51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84" name="Text Box 51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85" name="Text Box 51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86" name="Text Box 51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87" name="Text Box 51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88" name="Text Box 51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89" name="Text Box 51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90" name="Text Box 51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91" name="Text Box 51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92" name="Text Box 51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93" name="Text Box 51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94" name="Text Box 51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95" name="Text Box 51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96" name="Text Box 51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97" name="Text Box 51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98" name="Text Box 51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699" name="Text Box 51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00" name="Text Box 51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01" name="Text Box 51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02" name="Text Box 51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03" name="Text Box 51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04" name="Text Box 51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05" name="Text Box 51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06" name="Text Box 51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07" name="Text Box 51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08" name="Text Box 51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09" name="Text Box 52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10" name="Text Box 52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11" name="Text Box 52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12" name="Text Box 52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13" name="Text Box 52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14" name="Text Box 52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15" name="Text Box 52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16" name="Text Box 52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17" name="Text Box 52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18" name="Text Box 52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19" name="Text Box 52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20" name="Text Box 52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21" name="Text Box 52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22" name="Text Box 52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23" name="Text Box 52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24" name="Text Box 52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25" name="Text Box 52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26" name="Text Box 52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27" name="Text Box 52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28" name="Text Box 52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29" name="Text Box 52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30" name="Text Box 52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31" name="Text Box 52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32" name="Text Box 52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33" name="Text Box 52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34" name="Text Box 52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35" name="Text Box 52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36" name="Text Box 52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37" name="Text Box 52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38" name="Text Box 52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39" name="Text Box 52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40" name="Text Box 52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41" name="Text Box 52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42" name="Text Box 52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43" name="Text Box 52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44" name="Text Box 52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45" name="Text Box 52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46" name="Text Box 52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47" name="Text Box 52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48" name="Text Box 52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49" name="Text Box 52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50" name="Text Box 52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51" name="Text Box 52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52" name="Text Box 52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53" name="Text Box 52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54" name="Text Box 52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55" name="Text Box 52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56" name="Text Box 52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57" name="Text Box 52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58" name="Text Box 52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59" name="Text Box 52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60" name="Text Box 52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61" name="Text Box 52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62" name="Text Box 52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63" name="Text Box 52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64" name="Text Box 52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65" name="Text Box 52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66" name="Text Box 52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67" name="Text Box 52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68" name="Text Box 52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69" name="Text Box 52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70" name="Text Box 52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71" name="Text Box 52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72" name="Text Box 52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73" name="Text Box 52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74" name="Text Box 52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75" name="Text Box 52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76" name="Text Box 52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77" name="Text Box 52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78" name="Text Box 52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79" name="Text Box 52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80" name="Text Box 52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81" name="Text Box 52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82" name="Text Box 52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83" name="Text Box 52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84" name="Text Box 52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85" name="Text Box 52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86" name="Text Box 52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87" name="Text Box 52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88" name="Text Box 52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89" name="Text Box 52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90" name="Text Box 52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91" name="Text Box 52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92" name="Text Box 52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93" name="Text Box 52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94" name="Text Box 52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95" name="Text Box 52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96" name="Text Box 52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97" name="Text Box 52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98" name="Text Box 52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799" name="Text Box 52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00" name="Text Box 52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01" name="Text Box 52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02" name="Text Box 52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03" name="Text Box 52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04" name="Text Box 52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05" name="Text Box 52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06" name="Text Box 52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07" name="Text Box 52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08" name="Text Box 52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09" name="Text Box 53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10" name="Text Box 53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11" name="Text Box 53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12" name="Text Box 53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13" name="Text Box 53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14" name="Text Box 53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15" name="Text Box 53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16" name="Text Box 53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17" name="Text Box 53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18" name="Text Box 53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19" name="Text Box 53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20" name="Text Box 53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21" name="Text Box 53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22" name="Text Box 53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23" name="Text Box 53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24" name="Text Box 53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25" name="Text Box 53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26" name="Text Box 53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27" name="Text Box 53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28" name="Text Box 53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29" name="Text Box 53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30" name="Text Box 53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31" name="Text Box 53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32" name="Text Box 53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33" name="Text Box 53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34" name="Text Box 53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35" name="Text Box 53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36" name="Text Box 53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37" name="Text Box 53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38" name="Text Box 53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39" name="Text Box 53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40" name="Text Box 53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41" name="Text Box 53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42" name="Text Box 53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43" name="Text Box 53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44" name="Text Box 53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45" name="Text Box 53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46" name="Text Box 53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47" name="Text Box 53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48" name="Text Box 53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49" name="Text Box 53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50" name="Text Box 53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51" name="Text Box 53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52" name="Text Box 53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53" name="Text Box 53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54" name="Text Box 53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55" name="Text Box 53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56" name="Text Box 53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57" name="Text Box 53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58" name="Text Box 53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59" name="Text Box 53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60" name="Text Box 53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61" name="Text Box 53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62" name="Text Box 53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63" name="Text Box 53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64" name="Text Box 53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65" name="Text Box 53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66" name="Text Box 53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67" name="Text Box 53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68" name="Text Box 53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69" name="Text Box 53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70" name="Text Box 53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71" name="Text Box 53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72" name="Text Box 53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73" name="Text Box 53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74" name="Text Box 53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75" name="Text Box 53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76" name="Text Box 53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77" name="Text Box 53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78" name="Text Box 53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79" name="Text Box 53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80" name="Text Box 53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81" name="Text Box 53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82" name="Text Box 53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83" name="Text Box 53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84" name="Text Box 53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85" name="Text Box 53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86" name="Text Box 53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87" name="Text Box 53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88" name="Text Box 53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89" name="Text Box 53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90" name="Text Box 53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91" name="Text Box 53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92" name="Text Box 53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93" name="Text Box 53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94" name="Text Box 53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95" name="Text Box 53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96" name="Text Box 53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97" name="Text Box 53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98" name="Text Box 53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899" name="Text Box 53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00" name="Text Box 53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01" name="Text Box 53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02" name="Text Box 53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03" name="Text Box 53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04" name="Text Box 53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05" name="Text Box 53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06" name="Text Box 53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07" name="Text Box 53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08" name="Text Box 53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09" name="Text Box 54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10" name="Text Box 54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11" name="Text Box 54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12" name="Text Box 54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13" name="Text Box 54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14" name="Text Box 54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15" name="Text Box 54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16" name="Text Box 54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17" name="Text Box 54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18" name="Text Box 54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19" name="Text Box 54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20" name="Text Box 54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21" name="Text Box 54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22" name="Text Box 54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23" name="Text Box 54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24" name="Text Box 54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25" name="Text Box 54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26" name="Text Box 54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27" name="Text Box 54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28" name="Text Box 29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29" name="Text Box 29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30" name="Text Box 29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31" name="Text Box 29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32" name="Text Box 29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33" name="Text Box 29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34" name="Text Box 29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35" name="Text Box 29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36" name="Text Box 29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37" name="Text Box 29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38" name="Text Box 29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39" name="Text Box 29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40" name="Text Box 29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41" name="Text Box 29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42" name="Text Box 29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43" name="Text Box 29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44" name="Text Box 29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45" name="Text Box 29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46" name="Text Box 29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47" name="Text Box 29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48" name="Text Box 29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49" name="Text Box 29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50" name="Text Box 29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51" name="Text Box 29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52" name="Text Box 29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53" name="Text Box 29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54" name="Text Box 29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55" name="Text Box 29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56" name="Text Box 29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57" name="Text Box 29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58" name="Text Box 29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59" name="Text Box 29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60" name="Text Box 29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61" name="Text Box 29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62" name="Text Box 29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63" name="Text Box 29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64" name="Text Box 29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65" name="Text Box 29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66" name="Text Box 29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67" name="Text Box 29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68" name="Text Box 29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69" name="Text Box 29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70" name="Text Box 29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71" name="Text Box 29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72" name="Text Box 29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73" name="Text Box 29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74" name="Text Box 29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75" name="Text Box 29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76" name="Text Box 29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77" name="Text Box 30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78" name="Text Box 30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79" name="Text Box 30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80" name="Text Box 30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81" name="Text Box 30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82" name="Text Box 30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83" name="Text Box 30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84" name="Text Box 30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85" name="Text Box 30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86" name="Text Box 30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87" name="Text Box 30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88" name="Text Box 30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89" name="Text Box 30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90" name="Text Box 30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91" name="Text Box 30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92" name="Text Box 30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93" name="Text Box 30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94" name="Text Box 30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95" name="Text Box 30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96" name="Text Box 30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97" name="Text Box 30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98" name="Text Box 30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0999" name="Text Box 30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00" name="Text Box 30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01" name="Text Box 30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02" name="Text Box 30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03" name="Text Box 30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04" name="Text Box 30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05" name="Text Box 30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06" name="Text Box 30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07" name="Text Box 30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08" name="Text Box 30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09" name="Text Box 30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10" name="Text Box 30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11" name="Text Box 30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12" name="Text Box 30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13" name="Text Box 30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14" name="Text Box 30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15" name="Text Box 30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16" name="Text Box 30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17" name="Text Box 30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18" name="Text Box 30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19" name="Text Box 30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20" name="Text Box 30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21" name="Text Box 30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22" name="Text Box 30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23" name="Text Box 30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24" name="Text Box 30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25" name="Text Box 30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26" name="Text Box 30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27" name="Text Box 30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28" name="Text Box 30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29" name="Text Box 30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30" name="Text Box 30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31" name="Text Box 30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32" name="Text Box 30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33" name="Text Box 30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34" name="Text Box 30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35" name="Text Box 30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36" name="Text Box 30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37" name="Text Box 30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38" name="Text Box 30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39" name="Text Box 30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40" name="Text Box 30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41" name="Text Box 30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42" name="Text Box 30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43" name="Text Box 30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44" name="Text Box 30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45" name="Text Box 30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46" name="Text Box 30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47" name="Text Box 30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48" name="Text Box 30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49" name="Text Box 30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50" name="Text Box 30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51" name="Text Box 30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52" name="Text Box 30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53" name="Text Box 30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54" name="Text Box 30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55" name="Text Box 30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56" name="Text Box 30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57" name="Text Box 30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58" name="Text Box 30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59" name="Text Box 30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60" name="Text Box 30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61" name="Text Box 30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62" name="Text Box 30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63" name="Text Box 30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64" name="Text Box 30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65" name="Text Box 30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66" name="Text Box 30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67" name="Text Box 30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68" name="Text Box 30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69" name="Text Box 30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70" name="Text Box 30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71" name="Text Box 30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72" name="Text Box 30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73" name="Text Box 30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74" name="Text Box 30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75" name="Text Box 30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76" name="Text Box 30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77" name="Text Box 31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78" name="Text Box 31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79" name="Text Box 31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80" name="Text Box 31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81" name="Text Box 31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82" name="Text Box 31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83" name="Text Box 31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84" name="Text Box 31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85" name="Text Box 31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86" name="Text Box 31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87" name="Text Box 31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88" name="Text Box 31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89" name="Text Box 31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90" name="Text Box 31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91" name="Text Box 31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92" name="Text Box 31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93" name="Text Box 31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94" name="Text Box 31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95" name="Text Box 31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96" name="Text Box 31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97" name="Text Box 31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98" name="Text Box 31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099" name="Text Box 31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00" name="Text Box 31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01" name="Text Box 31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02" name="Text Box 31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03" name="Text Box 31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04" name="Text Box 31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05" name="Text Box 31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06" name="Text Box 31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07" name="Text Box 31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08" name="Text Box 31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09" name="Text Box 31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10" name="Text Box 31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11" name="Text Box 31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12" name="Text Box 31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13" name="Text Box 31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14" name="Text Box 31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15" name="Text Box 31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16" name="Text Box 31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17" name="Text Box 31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18" name="Text Box 31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19" name="Text Box 31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20" name="Text Box 31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21" name="Text Box 31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22" name="Text Box 31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23" name="Text Box 31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24" name="Text Box 31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25" name="Text Box 31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26" name="Text Box 31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27" name="Text Box 31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28" name="Text Box 31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29" name="Text Box 31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30" name="Text Box 31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31" name="Text Box 31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32" name="Text Box 45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33" name="Text Box 45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34" name="Text Box 45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35" name="Text Box 45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36" name="Text Box 45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37" name="Text Box 45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38" name="Text Box 45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39" name="Text Box 45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40" name="Text Box 45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41" name="Text Box 45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42" name="Text Box 45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43" name="Text Box 45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44" name="Text Box 45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45" name="Text Box 45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46" name="Text Box 45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47" name="Text Box 45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48" name="Text Box 45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49" name="Text Box 45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50" name="Text Box 45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51" name="Text Box 45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52" name="Text Box 45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53" name="Text Box 45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54" name="Text Box 45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55" name="Text Box 45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56" name="Text Box 45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57" name="Text Box 45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58" name="Text Box 45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59" name="Text Box 45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60" name="Text Box 45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61" name="Text Box 45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62" name="Text Box 45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63" name="Text Box 45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64" name="Text Box 45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65" name="Text Box 45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66" name="Text Box 45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67" name="Text Box 45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68" name="Text Box 45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69" name="Text Box 45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70" name="Text Box 45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71" name="Text Box 45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72" name="Text Box 45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73" name="Text Box 46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74" name="Text Box 46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75" name="Text Box 46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76" name="Text Box 46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77" name="Text Box 46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78" name="Text Box 46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79" name="Text Box 46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80" name="Text Box 46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81" name="Text Box 46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82" name="Text Box 46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83" name="Text Box 46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84" name="Text Box 46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85" name="Text Box 46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86" name="Text Box 46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87" name="Text Box 46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88" name="Text Box 46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89" name="Text Box 46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90" name="Text Box 46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91" name="Text Box 46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92" name="Text Box 46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93" name="Text Box 46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94" name="Text Box 46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95" name="Text Box 46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96" name="Text Box 46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97" name="Text Box 46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98" name="Text Box 46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199" name="Text Box 46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00" name="Text Box 46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01" name="Text Box 46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02" name="Text Box 46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03" name="Text Box 46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04" name="Text Box 46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05" name="Text Box 46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06" name="Text Box 46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07" name="Text Box 46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08" name="Text Box 46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09" name="Text Box 46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10" name="Text Box 46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11" name="Text Box 46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12" name="Text Box 46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13" name="Text Box 46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14" name="Text Box 46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15" name="Text Box 46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16" name="Text Box 46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17" name="Text Box 46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18" name="Text Box 46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19" name="Text Box 46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20" name="Text Box 46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21" name="Text Box 46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22" name="Text Box 46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23" name="Text Box 46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24" name="Text Box 46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25" name="Text Box 46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26" name="Text Box 46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27" name="Text Box 46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28" name="Text Box 46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29" name="Text Box 46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30" name="Text Box 46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31" name="Text Box 46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32" name="Text Box 46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33" name="Text Box 46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34" name="Text Box 46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35" name="Text Box 46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36" name="Text Box 46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37" name="Text Box 46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38" name="Text Box 46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39" name="Text Box 46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40" name="Text Box 46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41" name="Text Box 46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42" name="Text Box 46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43" name="Text Box 46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44" name="Text Box 46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45" name="Text Box 46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46" name="Text Box 46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47" name="Text Box 46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48" name="Text Box 46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49" name="Text Box 46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50" name="Text Box 46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51" name="Text Box 46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52" name="Text Box 46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53" name="Text Box 46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54" name="Text Box 46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55" name="Text Box 46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56" name="Text Box 46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57" name="Text Box 46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58" name="Text Box 46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59" name="Text Box 46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60" name="Text Box 46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61" name="Text Box 46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62" name="Text Box 46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63" name="Text Box 46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64" name="Text Box 46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65" name="Text Box 46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66" name="Text Box 46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67" name="Text Box 46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68" name="Text Box 46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69" name="Text Box 46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70" name="Text Box 46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71" name="Text Box 46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72" name="Text Box 46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73" name="Text Box 47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74" name="Text Box 47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75" name="Text Box 47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76" name="Text Box 47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77" name="Text Box 47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78" name="Text Box 47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79" name="Text Box 47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80" name="Text Box 47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81" name="Text Box 47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82" name="Text Box 47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83" name="Text Box 47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84" name="Text Box 47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85" name="Text Box 47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86" name="Text Box 47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87" name="Text Box 47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88" name="Text Box 47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89" name="Text Box 47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90" name="Text Box 47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91" name="Text Box 47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92" name="Text Box 47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93" name="Text Box 47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94" name="Text Box 47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95" name="Text Box 47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96" name="Text Box 47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97" name="Text Box 47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98" name="Text Box 47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299" name="Text Box 47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00" name="Text Box 47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01" name="Text Box 47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02" name="Text Box 47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03" name="Text Box 47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04" name="Text Box 47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05" name="Text Box 47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06" name="Text Box 47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07" name="Text Box 47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08" name="Text Box 47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09" name="Text Box 47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10" name="Text Box 47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11" name="Text Box 47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12" name="Text Box 47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13" name="Text Box 47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14" name="Text Box 47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15" name="Text Box 47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16" name="Text Box 47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17" name="Text Box 47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18" name="Text Box 47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19" name="Text Box 47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20" name="Text Box 47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21" name="Text Box 47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22" name="Text Box 47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23" name="Text Box 475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24" name="Text Box 475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25" name="Text Box 475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26" name="Text Box 475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27" name="Text Box 475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28" name="Text Box 475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29" name="Text Box 475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30" name="Text Box 475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31" name="Text Box 475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32" name="Text Box 475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33" name="Text Box 476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34" name="Text Box 476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35" name="Text Box 476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36" name="Text Box 476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37" name="Text Box 476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38" name="Text Box 476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39" name="Text Box 476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40" name="Text Box 476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41" name="Text Box 476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42" name="Text Box 476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43" name="Text Box 477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44" name="Text Box 477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45" name="Text Box 477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46" name="Text Box 477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47" name="Text Box 477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48" name="Text Box 477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49" name="Text Box 477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50" name="Text Box 477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51" name="Text Box 477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52" name="Text Box 477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53" name="Text Box 478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54" name="Text Box 478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55" name="Text Box 478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56" name="Text Box 478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57" name="Text Box 478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58" name="Text Box 478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59" name="Text Box 478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60" name="Text Box 478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61" name="Text Box 478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62" name="Text Box 478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63" name="Text Box 479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64" name="Text Box 479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65" name="Text Box 479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66" name="Text Box 479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67" name="Text Box 479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68" name="Text Box 479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69" name="Text Box 479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70" name="Text Box 479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71" name="Text Box 479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72" name="Text Box 479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73" name="Text Box 480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74" name="Text Box 480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75" name="Text Box 480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76" name="Text Box 480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77" name="Text Box 480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78" name="Text Box 480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79" name="Text Box 480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80" name="Text Box 480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81" name="Text Box 480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82" name="Text Box 480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83" name="Text Box 481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84" name="Text Box 481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85" name="Text Box 481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86" name="Text Box 481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87" name="Text Box 481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88" name="Text Box 481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89" name="Text Box 481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90" name="Text Box 481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91" name="Text Box 481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92" name="Text Box 481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93" name="Text Box 482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94" name="Text Box 482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95" name="Text Box 482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96" name="Text Box 482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97" name="Text Box 482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98" name="Text Box 482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399" name="Text Box 482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00" name="Text Box 482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01" name="Text Box 482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02" name="Text Box 482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03" name="Text Box 483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04" name="Text Box 483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05" name="Text Box 483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06" name="Text Box 483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07" name="Text Box 483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08" name="Text Box 483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09" name="Text Box 483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10" name="Text Box 483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11" name="Text Box 483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12" name="Text Box 483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13" name="Text Box 4840"/>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14" name="Text Box 4841"/>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15" name="Text Box 4842"/>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16" name="Text Box 4843"/>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17" name="Text Box 4844"/>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18" name="Text Box 4845"/>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19" name="Text Box 4846"/>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20" name="Text Box 4847"/>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21" name="Text Box 4848"/>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650</xdr:row>
      <xdr:rowOff>0</xdr:rowOff>
    </xdr:from>
    <xdr:ext cx="85725" cy="205409"/>
    <xdr:sp macro="" textlink="">
      <xdr:nvSpPr>
        <xdr:cNvPr id="11422" name="Text Box 4849"/>
        <xdr:cNvSpPr txBox="1">
          <a:spLocks noChangeArrowheads="1"/>
        </xdr:cNvSpPr>
      </xdr:nvSpPr>
      <xdr:spPr bwMode="auto">
        <a:xfrm>
          <a:off x="4686300" y="1238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23" name="Text Box 54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24" name="Text Box 54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25" name="Text Box 54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26" name="Text Box 54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27" name="Text Box 54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28" name="Text Box 54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29" name="Text Box 54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30" name="Text Box 54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31" name="Text Box 54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32" name="Text Box 54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33" name="Text Box 54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34" name="Text Box 54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35" name="Text Box 54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36" name="Text Box 54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37" name="Text Box 54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38" name="Text Box 54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39" name="Text Box 54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40" name="Text Box 54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41" name="Text Box 54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42" name="Text Box 54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43" name="Text Box 54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44" name="Text Box 54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45" name="Text Box 54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46" name="Text Box 54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47" name="Text Box 54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48" name="Text Box 54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49" name="Text Box 54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50" name="Text Box 54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51" name="Text Box 54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52" name="Text Box 27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53" name="Text Box 28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54" name="Text Box 28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55" name="Text Box 28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56" name="Text Box 28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57" name="Text Box 28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58" name="Text Box 28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59" name="Text Box 28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60" name="Text Box 28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61" name="Text Box 28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62" name="Text Box 28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63" name="Text Box 28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64" name="Text Box 28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65" name="Text Box 28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66" name="Text Box 28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67" name="Text Box 28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68" name="Text Box 28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69" name="Text Box 28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70" name="Text Box 28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71" name="Text Box 28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72" name="Text Box 28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73" name="Text Box 28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74" name="Text Box 28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75" name="Text Box 28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76" name="Text Box 28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77" name="Text Box 28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78" name="Text Box 28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79" name="Text Box 28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80" name="Text Box 28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81" name="Text Box 28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82" name="Text Box 28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83" name="Text Box 28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84" name="Text Box 28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85" name="Text Box 28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86" name="Text Box 28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87" name="Text Box 28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88" name="Text Box 28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89" name="Text Box 28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90" name="Text Box 28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91" name="Text Box 28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92" name="Text Box 28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93" name="Text Box 28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94" name="Text Box 28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95" name="Text Box 28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96" name="Text Box 28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97" name="Text Box 28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98" name="Text Box 28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499" name="Text Box 28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00" name="Text Box 28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01" name="Text Box 28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02" name="Text Box 28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03" name="Text Box 28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04" name="Text Box 28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05" name="Text Box 28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06" name="Text Box 28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07" name="Text Box 28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08" name="Text Box 28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09" name="Text Box 28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10" name="Text Box 28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11" name="Text Box 28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12" name="Text Box 28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13" name="Text Box 28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14" name="Text Box 28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15" name="Text Box 28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16" name="Text Box 28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17" name="Text Box 28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18" name="Text Box 28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19" name="Text Box 28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20" name="Text Box 28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21" name="Text Box 28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22" name="Text Box 28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23" name="Text Box 28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24" name="Text Box 28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25" name="Text Box 28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26" name="Text Box 28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27" name="Text Box 28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28" name="Text Box 28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29" name="Text Box 28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30" name="Text Box 28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31" name="Text Box 28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32" name="Text Box 28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33" name="Text Box 28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34" name="Text Box 28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35" name="Text Box 28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36" name="Text Box 28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37" name="Text Box 28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38" name="Text Box 28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39" name="Text Box 28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40" name="Text Box 28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41" name="Text Box 28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42" name="Text Box 28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43" name="Text Box 28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44" name="Text Box 28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45" name="Text Box 28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46" name="Text Box 28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47" name="Text Box 28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48" name="Text Box 28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49" name="Text Box 28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50" name="Text Box 28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51" name="Text Box 28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52" name="Text Box 28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53" name="Text Box 29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54" name="Text Box 29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55" name="Text Box 29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56" name="Text Box 29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57" name="Text Box 29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58" name="Text Box 29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59" name="Text Box 29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60" name="Text Box 29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61" name="Text Box 29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62" name="Text Box 29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63" name="Text Box 29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64" name="Text Box 29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65" name="Text Box 29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66" name="Text Box 29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67" name="Text Box 29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68" name="Text Box 29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69" name="Text Box 29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70" name="Text Box 29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71" name="Text Box 29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72" name="Text Box 29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73" name="Text Box 29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74" name="Text Box 29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75" name="Text Box 29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76" name="Text Box 29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77" name="Text Box 29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78" name="Text Box 29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79" name="Text Box 29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80" name="Text Box 29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81" name="Text Box 29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82" name="Text Box 29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83" name="Text Box 29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84" name="Text Box 29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85" name="Text Box 29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86" name="Text Box 29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87" name="Text Box 29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88" name="Text Box 29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89" name="Text Box 29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90" name="Text Box 29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91" name="Text Box 29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92" name="Text Box 29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93" name="Text Box 29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94" name="Text Box 29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95" name="Text Box 29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96" name="Text Box 29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97" name="Text Box 29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98" name="Text Box 29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599" name="Text Box 29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00" name="Text Box 29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01" name="Text Box 29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02" name="Text Box 29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03" name="Text Box 29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04" name="Text Box 29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05" name="Text Box 29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06" name="Text Box 29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07" name="Text Box 29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08" name="Text Box 29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09" name="Text Box 29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10" name="Text Box 29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11" name="Text Box 29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12" name="Text Box 29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13" name="Text Box 29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14" name="Text Box 29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15" name="Text Box 29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16" name="Text Box 29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17" name="Text Box 29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18" name="Text Box 29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19" name="Text Box 29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20" name="Text Box 29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21" name="Text Box 29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22" name="Text Box 29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23" name="Text Box 29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24" name="Text Box 29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25" name="Text Box 29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26" name="Text Box 29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27" name="Text Box 29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28" name="Text Box 29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29" name="Text Box 29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30" name="Text Box 29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31" name="Text Box 29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32" name="Text Box 29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33" name="Text Box 29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34" name="Text Box 29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35" name="Text Box 29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36" name="Text Box 29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37" name="Text Box 29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38" name="Text Box 29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39" name="Text Box 29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40" name="Text Box 29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41" name="Text Box 29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42" name="Text Box 29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43" name="Text Box 29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44" name="Text Box 29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45" name="Text Box 29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46" name="Text Box 29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47" name="Text Box 29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48" name="Text Box 29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49" name="Text Box 29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50" name="Text Box 29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51" name="Text Box 29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52" name="Text Box 29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53" name="Text Box 30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54" name="Text Box 30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55" name="Text Box 30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56" name="Text Box 30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57" name="Text Box 30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58" name="Text Box 30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59" name="Text Box 30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60" name="Text Box 30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61" name="Text Box 30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62" name="Text Box 30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63" name="Text Box 30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64" name="Text Box 30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65" name="Text Box 30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66" name="Text Box 30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67" name="Text Box 30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68" name="Text Box 30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69" name="Text Box 30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70" name="Text Box 30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71" name="Text Box 30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72" name="Text Box 30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73" name="Text Box 30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74" name="Text Box 30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75" name="Text Box 30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76" name="Text Box 30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77" name="Text Box 30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78" name="Text Box 30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79" name="Text Box 30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80" name="Text Box 30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81" name="Text Box 30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82" name="Text Box 30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83" name="Text Box 30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84" name="Text Box 30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85" name="Text Box 30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86" name="Text Box 30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87" name="Text Box 30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88" name="Text Box 30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89" name="Text Box 30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90" name="Text Box 30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91" name="Text Box 30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92" name="Text Box 30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93" name="Text Box 30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94" name="Text Box 30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95" name="Text Box 30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96" name="Text Box 30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97" name="Text Box 30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98" name="Text Box 30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699" name="Text Box 30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00" name="Text Box 30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01" name="Text Box 30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02" name="Text Box 30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03" name="Text Box 30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04" name="Text Box 30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05" name="Text Box 30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06" name="Text Box 30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07" name="Text Box 30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08" name="Text Box 30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09" name="Text Box 30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10" name="Text Box 30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11" name="Text Box 30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12" name="Text Box 30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13" name="Text Box 30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14" name="Text Box 30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15" name="Text Box 30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16" name="Text Box 30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17" name="Text Box 30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18" name="Text Box 30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19" name="Text Box 30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20" name="Text Box 30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21" name="Text Box 30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22" name="Text Box 30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23" name="Text Box 30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24" name="Text Box 30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25" name="Text Box 30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26" name="Text Box 30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27" name="Text Box 30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28" name="Text Box 30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29" name="Text Box 30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30" name="Text Box 30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31" name="Text Box 30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32" name="Text Box 30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33" name="Text Box 30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34" name="Text Box 30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35" name="Text Box 30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36" name="Text Box 30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37" name="Text Box 30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38" name="Text Box 30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39" name="Text Box 30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40" name="Text Box 30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41" name="Text Box 30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42" name="Text Box 30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43" name="Text Box 30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44" name="Text Box 30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45" name="Text Box 30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46" name="Text Box 30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47" name="Text Box 30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48" name="Text Box 30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49" name="Text Box 30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50" name="Text Box 30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51" name="Text Box 30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52" name="Text Box 30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53" name="Text Box 31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54" name="Text Box 31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55" name="Text Box 31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56" name="Text Box 31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57" name="Text Box 31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58" name="Text Box 31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59" name="Text Box 31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60" name="Text Box 31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61" name="Text Box 31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62" name="Text Box 31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63" name="Text Box 31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64" name="Text Box 31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65" name="Text Box 31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66" name="Text Box 31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67" name="Text Box 31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68" name="Text Box 31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69" name="Text Box 31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70" name="Text Box 31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71" name="Text Box 31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72" name="Text Box 31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73" name="Text Box 31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74" name="Text Box 31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75" name="Text Box 31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76" name="Text Box 31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77" name="Text Box 31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78" name="Text Box 31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79" name="Text Box 31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80" name="Text Box 31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81" name="Text Box 31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82" name="Text Box 31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83" name="Text Box 31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84" name="Text Box 31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85" name="Text Box 31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86" name="Text Box 31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87" name="Text Box 31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88" name="Text Box 31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89" name="Text Box 31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90" name="Text Box 31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91" name="Text Box 31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92" name="Text Box 31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93" name="Text Box 31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94" name="Text Box 31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95" name="Text Box 31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96" name="Text Box 31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97" name="Text Box 31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98" name="Text Box 31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799" name="Text Box 31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00" name="Text Box 31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01" name="Text Box 31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02" name="Text Box 31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03" name="Text Box 31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04" name="Text Box 31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05" name="Text Box 31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06" name="Text Box 31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07" name="Text Box 31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08" name="Text Box 31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09" name="Text Box 31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10" name="Text Box 31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11" name="Text Box 31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12" name="Text Box 31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13" name="Text Box 31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14" name="Text Box 31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15" name="Text Box 31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16" name="Text Box 31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17" name="Text Box 31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18" name="Text Box 31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19" name="Text Box 31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20" name="Text Box 31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21" name="Text Box 31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22" name="Text Box 31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23" name="Text Box 31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24" name="Text Box 31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25" name="Text Box 31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26" name="Text Box 31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27" name="Text Box 31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28" name="Text Box 31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29" name="Text Box 31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30" name="Text Box 31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31" name="Text Box 31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32" name="Text Box 31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33" name="Text Box 31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34" name="Text Box 31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35" name="Text Box 31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36" name="Text Box 31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37" name="Text Box 31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38" name="Text Box 31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39" name="Text Box 31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40" name="Text Box 31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41" name="Text Box 31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42" name="Text Box 31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43" name="Text Box 31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44" name="Text Box 31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45" name="Text Box 31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46" name="Text Box 31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47" name="Text Box 31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48" name="Text Box 31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49" name="Text Box 31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50" name="Text Box 31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51" name="Text Box 31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52" name="Text Box 31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53" name="Text Box 32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54" name="Text Box 32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55" name="Text Box 32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56" name="Text Box 32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57" name="Text Box 32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58" name="Text Box 32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59" name="Text Box 32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60" name="Text Box 32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61" name="Text Box 32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62" name="Text Box 32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63" name="Text Box 32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64" name="Text Box 32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65" name="Text Box 32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66" name="Text Box 32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67" name="Text Box 32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68" name="Text Box 32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69" name="Text Box 32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70" name="Text Box 32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71" name="Text Box 32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72" name="Text Box 32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73" name="Text Box 32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74" name="Text Box 32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75" name="Text Box 32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76" name="Text Box 32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77" name="Text Box 32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78" name="Text Box 32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79" name="Text Box 32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80" name="Text Box 32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81" name="Text Box 32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82" name="Text Box 32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83" name="Text Box 32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84" name="Text Box 32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85" name="Text Box 32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86" name="Text Box 32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87" name="Text Box 32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88" name="Text Box 32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89" name="Text Box 32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90" name="Text Box 32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91" name="Text Box 32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92" name="Text Box 32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93" name="Text Box 32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94" name="Text Box 32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95" name="Text Box 32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96" name="Text Box 32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97" name="Text Box 32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98" name="Text Box 32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899" name="Text Box 32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00" name="Text Box 32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01" name="Text Box 32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02" name="Text Box 32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03" name="Text Box 32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04" name="Text Box 32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05" name="Text Box 32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06" name="Text Box 32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07" name="Text Box 32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08" name="Text Box 32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09" name="Text Box 32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10" name="Text Box 32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11" name="Text Box 32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12" name="Text Box 32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13" name="Text Box 32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14" name="Text Box 32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15" name="Text Box 32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16" name="Text Box 32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17" name="Text Box 32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18" name="Text Box 32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19" name="Text Box 32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20" name="Text Box 32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21" name="Text Box 32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22" name="Text Box 32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23" name="Text Box 32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24" name="Text Box 32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25" name="Text Box 32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26" name="Text Box 32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27" name="Text Box 32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28" name="Text Box 32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29" name="Text Box 32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30" name="Text Box 32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31" name="Text Box 32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32" name="Text Box 32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33" name="Text Box 32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34" name="Text Box 32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35" name="Text Box 32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36" name="Text Box 32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37" name="Text Box 32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38" name="Text Box 32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39" name="Text Box 32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40" name="Text Box 32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41" name="Text Box 32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42" name="Text Box 32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43" name="Text Box 32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44" name="Text Box 32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45" name="Text Box 32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46" name="Text Box 32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47" name="Text Box 32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48" name="Text Box 32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49" name="Text Box 32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50" name="Text Box 32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51" name="Text Box 32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52" name="Text Box 32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53" name="Text Box 33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54" name="Text Box 33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55" name="Text Box 33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56" name="Text Box 33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57" name="Text Box 33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58" name="Text Box 33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59" name="Text Box 33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60" name="Text Box 33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61" name="Text Box 33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62" name="Text Box 33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63" name="Text Box 33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64" name="Text Box 33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65" name="Text Box 33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66" name="Text Box 33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67" name="Text Box 33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68" name="Text Box 33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69" name="Text Box 33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70" name="Text Box 33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71" name="Text Box 33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72" name="Text Box 33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73" name="Text Box 33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74" name="Text Box 33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75" name="Text Box 33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76" name="Text Box 33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77" name="Text Box 33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78" name="Text Box 33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79" name="Text Box 33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80" name="Text Box 33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81" name="Text Box 33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82" name="Text Box 33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83" name="Text Box 33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84" name="Text Box 33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85" name="Text Box 33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86" name="Text Box 33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87" name="Text Box 33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88" name="Text Box 33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89" name="Text Box 33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90" name="Text Box 33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91" name="Text Box 33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92" name="Text Box 33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93" name="Text Box 33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94" name="Text Box 33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95" name="Text Box 33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96" name="Text Box 33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97" name="Text Box 33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98" name="Text Box 33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1999" name="Text Box 33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00" name="Text Box 33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01" name="Text Box 33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02" name="Text Box 33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03" name="Text Box 33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04" name="Text Box 33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05" name="Text Box 33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06" name="Text Box 33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07" name="Text Box 33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08" name="Text Box 33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09" name="Text Box 33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10" name="Text Box 33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11" name="Text Box 33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12" name="Text Box 33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13" name="Text Box 33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14" name="Text Box 33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15" name="Text Box 33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16" name="Text Box 33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17" name="Text Box 33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18" name="Text Box 33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19" name="Text Box 33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20" name="Text Box 33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21" name="Text Box 33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22" name="Text Box 33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23" name="Text Box 33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24" name="Text Box 33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25" name="Text Box 33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26" name="Text Box 33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27" name="Text Box 33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28" name="Text Box 33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29" name="Text Box 33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30" name="Text Box 33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31" name="Text Box 33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32" name="Text Box 33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33" name="Text Box 33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34" name="Text Box 33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35" name="Text Box 33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36" name="Text Box 33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37" name="Text Box 33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38" name="Text Box 33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39" name="Text Box 33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40" name="Text Box 33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41" name="Text Box 33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42" name="Text Box 33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43" name="Text Box 33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44" name="Text Box 33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45" name="Text Box 33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46" name="Text Box 33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47" name="Text Box 33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48" name="Text Box 33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49" name="Text Box 33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50" name="Text Box 33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51" name="Text Box 33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52" name="Text Box 33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53" name="Text Box 34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54" name="Text Box 34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55" name="Text Box 34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56" name="Text Box 34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57" name="Text Box 34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58" name="Text Box 34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59" name="Text Box 34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60" name="Text Box 34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61" name="Text Box 34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62" name="Text Box 34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63" name="Text Box 34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64" name="Text Box 34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65" name="Text Box 34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66" name="Text Box 34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67" name="Text Box 34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68" name="Text Box 34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69" name="Text Box 34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70" name="Text Box 34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71" name="Text Box 34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72" name="Text Box 34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73" name="Text Box 34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74" name="Text Box 34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75" name="Text Box 34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76" name="Text Box 34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77" name="Text Box 34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78" name="Text Box 34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79" name="Text Box 34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80" name="Text Box 34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81" name="Text Box 34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82" name="Text Box 34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83" name="Text Box 34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84" name="Text Box 34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85" name="Text Box 34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86" name="Text Box 34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87" name="Text Box 34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88" name="Text Box 34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89" name="Text Box 34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90" name="Text Box 34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91" name="Text Box 34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92" name="Text Box 34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93" name="Text Box 34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94" name="Text Box 34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95" name="Text Box 34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96" name="Text Box 34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97" name="Text Box 34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98" name="Text Box 34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099" name="Text Box 34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00" name="Text Box 34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01" name="Text Box 34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02" name="Text Box 34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03" name="Text Box 34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04" name="Text Box 34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05" name="Text Box 34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06" name="Text Box 34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07" name="Text Box 34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08" name="Text Box 34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09" name="Text Box 34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10" name="Text Box 34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11" name="Text Box 34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12" name="Text Box 34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13" name="Text Box 34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14" name="Text Box 34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15" name="Text Box 34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16" name="Text Box 34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17" name="Text Box 34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18" name="Text Box 34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19" name="Text Box 34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20" name="Text Box 34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21" name="Text Box 34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22" name="Text Box 34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23" name="Text Box 34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24" name="Text Box 34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25" name="Text Box 34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26" name="Text Box 34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27" name="Text Box 34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28" name="Text Box 34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29" name="Text Box 34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30" name="Text Box 34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31" name="Text Box 34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32" name="Text Box 34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33" name="Text Box 34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34" name="Text Box 34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35" name="Text Box 34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36" name="Text Box 34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37" name="Text Box 34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38" name="Text Box 34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39" name="Text Box 34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40" name="Text Box 34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41" name="Text Box 34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42" name="Text Box 34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43" name="Text Box 34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44" name="Text Box 34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45" name="Text Box 34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46" name="Text Box 34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47" name="Text Box 34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48" name="Text Box 34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49" name="Text Box 34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50" name="Text Box 34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51" name="Text Box 34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52" name="Text Box 34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53" name="Text Box 35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54" name="Text Box 35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55" name="Text Box 35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56" name="Text Box 35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57" name="Text Box 35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58" name="Text Box 35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59" name="Text Box 35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60" name="Text Box 35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61" name="Text Box 35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62" name="Text Box 35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63" name="Text Box 35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64" name="Text Box 35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65" name="Text Box 35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66" name="Text Box 35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67" name="Text Box 35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68" name="Text Box 35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69" name="Text Box 35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70" name="Text Box 35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71" name="Text Box 35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72" name="Text Box 35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73" name="Text Box 35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74" name="Text Box 35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75" name="Text Box 35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76" name="Text Box 35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77" name="Text Box 35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78" name="Text Box 35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79" name="Text Box 35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80" name="Text Box 35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81" name="Text Box 35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82" name="Text Box 35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83" name="Text Box 35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84" name="Text Box 35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85" name="Text Box 35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86" name="Text Box 35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87" name="Text Box 35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88" name="Text Box 35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89" name="Text Box 35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90" name="Text Box 35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91" name="Text Box 35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92" name="Text Box 35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93" name="Text Box 35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94" name="Text Box 35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95" name="Text Box 35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96" name="Text Box 35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97" name="Text Box 35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98" name="Text Box 35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199" name="Text Box 35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00" name="Text Box 35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01" name="Text Box 35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02" name="Text Box 35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03" name="Text Box 35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04" name="Text Box 35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05" name="Text Box 35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06" name="Text Box 35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07" name="Text Box 35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08" name="Text Box 35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09" name="Text Box 35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10" name="Text Box 35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11" name="Text Box 35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12" name="Text Box 35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13" name="Text Box 35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14" name="Text Box 35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15" name="Text Box 35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16" name="Text Box 35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17" name="Text Box 35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18" name="Text Box 35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19" name="Text Box 35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20" name="Text Box 35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21" name="Text Box 35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22" name="Text Box 35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23" name="Text Box 35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24" name="Text Box 35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25" name="Text Box 35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26" name="Text Box 35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27" name="Text Box 35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28" name="Text Box 35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29" name="Text Box 35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30" name="Text Box 35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31" name="Text Box 35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32" name="Text Box 35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33" name="Text Box 35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34" name="Text Box 35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35" name="Text Box 35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36" name="Text Box 35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37" name="Text Box 35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38" name="Text Box 35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39" name="Text Box 35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40" name="Text Box 35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41" name="Text Box 35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42" name="Text Box 35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43" name="Text Box 35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44" name="Text Box 35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45" name="Text Box 35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46" name="Text Box 35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47" name="Text Box 35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48" name="Text Box 35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49" name="Text Box 35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50" name="Text Box 35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51" name="Text Box 35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52" name="Text Box 35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53" name="Text Box 36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54" name="Text Box 36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55" name="Text Box 36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56" name="Text Box 36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57" name="Text Box 36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58" name="Text Box 36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59" name="Text Box 36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60" name="Text Box 36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61" name="Text Box 36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62" name="Text Box 36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63" name="Text Box 36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64" name="Text Box 36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65" name="Text Box 36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66" name="Text Box 36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67" name="Text Box 36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68" name="Text Box 36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69" name="Text Box 36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70" name="Text Box 36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71" name="Text Box 36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72" name="Text Box 36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73" name="Text Box 36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74" name="Text Box 36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75" name="Text Box 36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76" name="Text Box 36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77" name="Text Box 36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78" name="Text Box 36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79" name="Text Box 36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80" name="Text Box 36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81" name="Text Box 36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82" name="Text Box 36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83" name="Text Box 36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84" name="Text Box 36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85" name="Text Box 36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86" name="Text Box 36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87" name="Text Box 36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88" name="Text Box 36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89" name="Text Box 36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90" name="Text Box 36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91" name="Text Box 36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92" name="Text Box 36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93" name="Text Box 36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94" name="Text Box 36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95" name="Text Box 36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96" name="Text Box 36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97" name="Text Box 36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98" name="Text Box 36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299" name="Text Box 36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00" name="Text Box 36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01" name="Text Box 36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02" name="Text Box 36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03" name="Text Box 36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04" name="Text Box 36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05" name="Text Box 36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06" name="Text Box 36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07" name="Text Box 36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08" name="Text Box 36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09" name="Text Box 36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10" name="Text Box 36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11" name="Text Box 36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12" name="Text Box 36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13" name="Text Box 36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14" name="Text Box 36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15" name="Text Box 36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16" name="Text Box 36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17" name="Text Box 36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18" name="Text Box 36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19" name="Text Box 36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20" name="Text Box 36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21" name="Text Box 36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22" name="Text Box 36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23" name="Text Box 36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24" name="Text Box 36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25" name="Text Box 36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26" name="Text Box 36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27" name="Text Box 36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28" name="Text Box 36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29" name="Text Box 36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30" name="Text Box 36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31" name="Text Box 36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32" name="Text Box 36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33" name="Text Box 36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34" name="Text Box 36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35" name="Text Box 36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36" name="Text Box 36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37" name="Text Box 36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38" name="Text Box 36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39" name="Text Box 36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40" name="Text Box 36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41" name="Text Box 36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42" name="Text Box 36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43" name="Text Box 36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44" name="Text Box 36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45" name="Text Box 36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46" name="Text Box 36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47" name="Text Box 36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48" name="Text Box 36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49" name="Text Box 36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50" name="Text Box 36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51" name="Text Box 36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52" name="Text Box 36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53" name="Text Box 37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54" name="Text Box 37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55" name="Text Box 37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56" name="Text Box 37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57" name="Text Box 37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58" name="Text Box 37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59" name="Text Box 37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60" name="Text Box 37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61" name="Text Box 37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62" name="Text Box 37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63" name="Text Box 37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64" name="Text Box 37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65" name="Text Box 37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66" name="Text Box 37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67" name="Text Box 37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68" name="Text Box 37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69" name="Text Box 37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70" name="Text Box 37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71" name="Text Box 37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72" name="Text Box 37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73" name="Text Box 37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74" name="Text Box 37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75" name="Text Box 37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76" name="Text Box 37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77" name="Text Box 37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78" name="Text Box 37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79" name="Text Box 37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80" name="Text Box 37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81" name="Text Box 37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82" name="Text Box 37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83" name="Text Box 37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84" name="Text Box 37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85" name="Text Box 37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86" name="Text Box 37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87" name="Text Box 37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88" name="Text Box 37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89" name="Text Box 37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90" name="Text Box 37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91" name="Text Box 37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92" name="Text Box 37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93" name="Text Box 37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94" name="Text Box 37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95" name="Text Box 37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96" name="Text Box 37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97" name="Text Box 37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98" name="Text Box 37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399" name="Text Box 37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00" name="Text Box 37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01" name="Text Box 37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02" name="Text Box 37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03" name="Text Box 37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04" name="Text Box 37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05" name="Text Box 37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06" name="Text Box 37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07" name="Text Box 37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08" name="Text Box 37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09" name="Text Box 37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10" name="Text Box 37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11" name="Text Box 37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12" name="Text Box 37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13" name="Text Box 37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14" name="Text Box 37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15" name="Text Box 37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16" name="Text Box 37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17" name="Text Box 37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18" name="Text Box 37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19" name="Text Box 37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20" name="Text Box 37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21" name="Text Box 37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22" name="Text Box 37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23" name="Text Box 37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24" name="Text Box 37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25" name="Text Box 37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26" name="Text Box 37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27" name="Text Box 37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28" name="Text Box 37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29" name="Text Box 37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30" name="Text Box 37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31" name="Text Box 37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32" name="Text Box 37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33" name="Text Box 37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34" name="Text Box 37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35" name="Text Box 37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36" name="Text Box 37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37" name="Text Box 37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38" name="Text Box 37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39" name="Text Box 37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40" name="Text Box 37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41" name="Text Box 37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42" name="Text Box 37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43" name="Text Box 37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44" name="Text Box 37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45" name="Text Box 37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46" name="Text Box 37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47" name="Text Box 37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48" name="Text Box 37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49" name="Text Box 37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50" name="Text Box 37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51" name="Text Box 37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52" name="Text Box 37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53" name="Text Box 38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54" name="Text Box 38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55" name="Text Box 38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56" name="Text Box 38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57" name="Text Box 38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58" name="Text Box 38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59" name="Text Box 38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60" name="Text Box 38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61" name="Text Box 38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62" name="Text Box 38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63" name="Text Box 38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64" name="Text Box 38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65" name="Text Box 38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66" name="Text Box 38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67" name="Text Box 38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68" name="Text Box 38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69" name="Text Box 38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70" name="Text Box 38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71" name="Text Box 38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72" name="Text Box 38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73" name="Text Box 38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74" name="Text Box 38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75" name="Text Box 38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76" name="Text Box 38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77" name="Text Box 38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78" name="Text Box 38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79" name="Text Box 38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80" name="Text Box 38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81" name="Text Box 38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82" name="Text Box 38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83" name="Text Box 38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84" name="Text Box 38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85" name="Text Box 38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86" name="Text Box 38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87" name="Text Box 38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88" name="Text Box 38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89" name="Text Box 38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90" name="Text Box 38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91" name="Text Box 38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92" name="Text Box 38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93" name="Text Box 38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94" name="Text Box 38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95" name="Text Box 38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96" name="Text Box 38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97" name="Text Box 38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98" name="Text Box 38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499" name="Text Box 38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00" name="Text Box 38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01" name="Text Box 38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02" name="Text Box 38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03" name="Text Box 38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04" name="Text Box 38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05" name="Text Box 38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06" name="Text Box 38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07" name="Text Box 38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08" name="Text Box 38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09" name="Text Box 38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10" name="Text Box 38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11" name="Text Box 38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12" name="Text Box 38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13" name="Text Box 38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14" name="Text Box 38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15" name="Text Box 38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16" name="Text Box 38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17" name="Text Box 38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18" name="Text Box 38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19" name="Text Box 38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20" name="Text Box 38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21" name="Text Box 38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22" name="Text Box 38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23" name="Text Box 38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24" name="Text Box 38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25" name="Text Box 38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26" name="Text Box 38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27" name="Text Box 38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28" name="Text Box 38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29" name="Text Box 38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30" name="Text Box 38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31" name="Text Box 38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32" name="Text Box 38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33" name="Text Box 38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34" name="Text Box 38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35" name="Text Box 38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36" name="Text Box 38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37" name="Text Box 38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38" name="Text Box 38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39" name="Text Box 38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40" name="Text Box 38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41" name="Text Box 38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42" name="Text Box 38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43" name="Text Box 38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44" name="Text Box 38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45" name="Text Box 38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46" name="Text Box 38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47" name="Text Box 38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48" name="Text Box 38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49" name="Text Box 38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50" name="Text Box 38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51" name="Text Box 38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52" name="Text Box 38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53" name="Text Box 39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54" name="Text Box 39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55" name="Text Box 39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56" name="Text Box 39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57" name="Text Box 39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58" name="Text Box 39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59" name="Text Box 39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60" name="Text Box 39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61" name="Text Box 39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62" name="Text Box 39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63" name="Text Box 39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64" name="Text Box 39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65" name="Text Box 39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66" name="Text Box 39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67" name="Text Box 39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68" name="Text Box 39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69" name="Text Box 39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70" name="Text Box 39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71" name="Text Box 39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72" name="Text Box 39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73" name="Text Box 39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74" name="Text Box 39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75" name="Text Box 39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76" name="Text Box 39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77" name="Text Box 39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78" name="Text Box 39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79" name="Text Box 39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80" name="Text Box 39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81" name="Text Box 39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82" name="Text Box 39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83" name="Text Box 39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84" name="Text Box 39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85" name="Text Box 39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86" name="Text Box 39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87" name="Text Box 39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88" name="Text Box 39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89" name="Text Box 39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90" name="Text Box 39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91" name="Text Box 39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92" name="Text Box 39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93" name="Text Box 39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94" name="Text Box 39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95" name="Text Box 39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96" name="Text Box 39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97" name="Text Box 39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98" name="Text Box 39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599" name="Text Box 39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00" name="Text Box 39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01" name="Text Box 39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02" name="Text Box 39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03" name="Text Box 39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04" name="Text Box 39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05" name="Text Box 39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06" name="Text Box 39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07" name="Text Box 39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08" name="Text Box 39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09" name="Text Box 39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10" name="Text Box 39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11" name="Text Box 39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12" name="Text Box 39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13" name="Text Box 39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14" name="Text Box 39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15" name="Text Box 39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16" name="Text Box 39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17" name="Text Box 39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18" name="Text Box 39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19" name="Text Box 39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20" name="Text Box 39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21" name="Text Box 39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22" name="Text Box 39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23" name="Text Box 39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24" name="Text Box 39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25" name="Text Box 39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26" name="Text Box 39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27" name="Text Box 39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28" name="Text Box 39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29" name="Text Box 39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30" name="Text Box 39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31" name="Text Box 39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32" name="Text Box 39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33" name="Text Box 39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34" name="Text Box 39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35" name="Text Box 39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36" name="Text Box 39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37" name="Text Box 39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38" name="Text Box 39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39" name="Text Box 39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40" name="Text Box 39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41" name="Text Box 39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42" name="Text Box 39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43" name="Text Box 39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44" name="Text Box 39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45" name="Text Box 39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46" name="Text Box 39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47" name="Text Box 39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48" name="Text Box 39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49" name="Text Box 39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50" name="Text Box 39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51" name="Text Box 39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52" name="Text Box 39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53" name="Text Box 40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54" name="Text Box 40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55" name="Text Box 40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56" name="Text Box 40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57" name="Text Box 40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58" name="Text Box 40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59" name="Text Box 40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60" name="Text Box 40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61" name="Text Box 40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62" name="Text Box 40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63" name="Text Box 40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64" name="Text Box 40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65" name="Text Box 40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66" name="Text Box 40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67" name="Text Box 40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68" name="Text Box 40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69" name="Text Box 40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70" name="Text Box 40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71" name="Text Box 40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72" name="Text Box 40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73" name="Text Box 40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74" name="Text Box 40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75" name="Text Box 40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76" name="Text Box 40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77" name="Text Box 40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78" name="Text Box 40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79" name="Text Box 40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80" name="Text Box 40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81" name="Text Box 40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82" name="Text Box 40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83" name="Text Box 40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84" name="Text Box 40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85" name="Text Box 40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86" name="Text Box 40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87" name="Text Box 40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88" name="Text Box 40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89" name="Text Box 40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90" name="Text Box 40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91" name="Text Box 40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92" name="Text Box 40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93" name="Text Box 40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94" name="Text Box 40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95" name="Text Box 40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96" name="Text Box 40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97" name="Text Box 40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98" name="Text Box 40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699" name="Text Box 40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00" name="Text Box 40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01" name="Text Box 40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02" name="Text Box 40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03" name="Text Box 40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04" name="Text Box 40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05" name="Text Box 40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06" name="Text Box 40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07" name="Text Box 40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08" name="Text Box 40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09" name="Text Box 40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10" name="Text Box 40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11" name="Text Box 40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12" name="Text Box 40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13" name="Text Box 40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14" name="Text Box 40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15" name="Text Box 40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16" name="Text Box 40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17" name="Text Box 40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18" name="Text Box 40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19" name="Text Box 40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20" name="Text Box 40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21" name="Text Box 40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22" name="Text Box 40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23" name="Text Box 40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24" name="Text Box 40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25" name="Text Box 40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26" name="Text Box 40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27" name="Text Box 40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28" name="Text Box 40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29" name="Text Box 40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30" name="Text Box 40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31" name="Text Box 40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32" name="Text Box 40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33" name="Text Box 40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34" name="Text Box 40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35" name="Text Box 40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36" name="Text Box 40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37" name="Text Box 40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38" name="Text Box 40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39" name="Text Box 40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40" name="Text Box 40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41" name="Text Box 40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42" name="Text Box 40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43" name="Text Box 40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44" name="Text Box 40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45" name="Text Box 40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46" name="Text Box 40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47" name="Text Box 40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48" name="Text Box 40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49" name="Text Box 40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50" name="Text Box 40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51" name="Text Box 40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52" name="Text Box 40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53" name="Text Box 41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54" name="Text Box 41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55" name="Text Box 41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56" name="Text Box 41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57" name="Text Box 41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58" name="Text Box 41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59" name="Text Box 41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60" name="Text Box 41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61" name="Text Box 41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62" name="Text Box 41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63" name="Text Box 41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64" name="Text Box 41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65" name="Text Box 41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66" name="Text Box 41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67" name="Text Box 41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68" name="Text Box 41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69" name="Text Box 41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70" name="Text Box 41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71" name="Text Box 41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72" name="Text Box 41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73" name="Text Box 41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74" name="Text Box 41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75" name="Text Box 41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76" name="Text Box 41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77" name="Text Box 41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78" name="Text Box 41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79" name="Text Box 41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80" name="Text Box 41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81" name="Text Box 41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82" name="Text Box 41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83" name="Text Box 41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84" name="Text Box 41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85" name="Text Box 41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86" name="Text Box 41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87" name="Text Box 41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88" name="Text Box 41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89" name="Text Box 41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90" name="Text Box 41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91" name="Text Box 41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92" name="Text Box 41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93" name="Text Box 41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94" name="Text Box 41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95" name="Text Box 41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96" name="Text Box 41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97" name="Text Box 41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98" name="Text Box 41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799" name="Text Box 41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00" name="Text Box 41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01" name="Text Box 41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02" name="Text Box 41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03" name="Text Box 41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04" name="Text Box 41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05" name="Text Box 41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06" name="Text Box 41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07" name="Text Box 41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08" name="Text Box 41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09" name="Text Box 41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10" name="Text Box 41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11" name="Text Box 41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12" name="Text Box 41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13" name="Text Box 41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14" name="Text Box 41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15" name="Text Box 41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16" name="Text Box 41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17" name="Text Box 41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18" name="Text Box 41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19" name="Text Box 41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20" name="Text Box 41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21" name="Text Box 41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22" name="Text Box 41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23" name="Text Box 41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24" name="Text Box 41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25" name="Text Box 41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26" name="Text Box 41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27" name="Text Box 41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28" name="Text Box 41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29" name="Text Box 41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30" name="Text Box 41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31" name="Text Box 41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32" name="Text Box 41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33" name="Text Box 41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34" name="Text Box 41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35" name="Text Box 41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36" name="Text Box 41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37" name="Text Box 41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38" name="Text Box 41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39" name="Text Box 41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40" name="Text Box 41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41" name="Text Box 41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42" name="Text Box 41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43" name="Text Box 41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44" name="Text Box 41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45" name="Text Box 41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46" name="Text Box 41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47" name="Text Box 41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48" name="Text Box 41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49" name="Text Box 41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50" name="Text Box 41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51" name="Text Box 41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52" name="Text Box 41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53" name="Text Box 42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54" name="Text Box 42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55" name="Text Box 42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56" name="Text Box 42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57" name="Text Box 42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58" name="Text Box 42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59" name="Text Box 42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60" name="Text Box 42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61" name="Text Box 42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62" name="Text Box 42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63" name="Text Box 42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64" name="Text Box 42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65" name="Text Box 42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66" name="Text Box 42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67" name="Text Box 42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68" name="Text Box 42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69" name="Text Box 42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70" name="Text Box 42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71" name="Text Box 42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72" name="Text Box 42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73" name="Text Box 42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74" name="Text Box 42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75" name="Text Box 42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76" name="Text Box 42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77" name="Text Box 42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78" name="Text Box 42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79" name="Text Box 42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80" name="Text Box 42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81" name="Text Box 42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82" name="Text Box 42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83" name="Text Box 42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84" name="Text Box 42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85" name="Text Box 42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86" name="Text Box 42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87" name="Text Box 42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88" name="Text Box 42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89" name="Text Box 42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90" name="Text Box 42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91" name="Text Box 42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92" name="Text Box 42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93" name="Text Box 42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94" name="Text Box 42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95" name="Text Box 42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96" name="Text Box 42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97" name="Text Box 42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98" name="Text Box 42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899" name="Text Box 42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00" name="Text Box 42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01" name="Text Box 42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02" name="Text Box 42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03" name="Text Box 42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04" name="Text Box 42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05" name="Text Box 42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06" name="Text Box 42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07" name="Text Box 42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08" name="Text Box 42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09" name="Text Box 42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10" name="Text Box 42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11" name="Text Box 42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12" name="Text Box 42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13" name="Text Box 42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14" name="Text Box 42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15" name="Text Box 42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16" name="Text Box 42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17" name="Text Box 42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18" name="Text Box 42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19" name="Text Box 42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20" name="Text Box 42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21" name="Text Box 42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22" name="Text Box 42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23" name="Text Box 42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24" name="Text Box 42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25" name="Text Box 42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26" name="Text Box 42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27" name="Text Box 42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28" name="Text Box 42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29" name="Text Box 42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30" name="Text Box 42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31" name="Text Box 42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32" name="Text Box 42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33" name="Text Box 42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34" name="Text Box 42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35" name="Text Box 42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36" name="Text Box 42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37" name="Text Box 42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38" name="Text Box 42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39" name="Text Box 42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40" name="Text Box 42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41" name="Text Box 42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42" name="Text Box 42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43" name="Text Box 42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44" name="Text Box 42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45" name="Text Box 42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46" name="Text Box 42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47" name="Text Box 42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48" name="Text Box 42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49" name="Text Box 42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50" name="Text Box 42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51" name="Text Box 42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52" name="Text Box 42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53" name="Text Box 43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54" name="Text Box 43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55" name="Text Box 43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56" name="Text Box 43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57" name="Text Box 43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58" name="Text Box 43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59" name="Text Box 43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60" name="Text Box 43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61" name="Text Box 43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62" name="Text Box 43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63" name="Text Box 43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64" name="Text Box 43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65" name="Text Box 43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66" name="Text Box 43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67" name="Text Box 43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68" name="Text Box 43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69" name="Text Box 43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70" name="Text Box 43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71" name="Text Box 43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72" name="Text Box 43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73" name="Text Box 43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74" name="Text Box 43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75" name="Text Box 43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76" name="Text Box 43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77" name="Text Box 43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78" name="Text Box 43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79" name="Text Box 43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80" name="Text Box 43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81" name="Text Box 43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82" name="Text Box 43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83" name="Text Box 43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84" name="Text Box 43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85" name="Text Box 43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86" name="Text Box 43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87" name="Text Box 43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88" name="Text Box 43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89" name="Text Box 43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90" name="Text Box 43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91" name="Text Box 43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92" name="Text Box 43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93" name="Text Box 43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94" name="Text Box 43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95" name="Text Box 43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96" name="Text Box 43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97" name="Text Box 43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98" name="Text Box 43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2999" name="Text Box 43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00" name="Text Box 43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01" name="Text Box 43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02" name="Text Box 43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03" name="Text Box 43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04" name="Text Box 43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05" name="Text Box 43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06" name="Text Box 43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07" name="Text Box 43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08" name="Text Box 43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09" name="Text Box 43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10" name="Text Box 43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11" name="Text Box 43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12" name="Text Box 43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13" name="Text Box 43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14" name="Text Box 43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15" name="Text Box 43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16" name="Text Box 43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17" name="Text Box 43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18" name="Text Box 43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19" name="Text Box 43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20" name="Text Box 43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21" name="Text Box 43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22" name="Text Box 43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23" name="Text Box 43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24" name="Text Box 43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25" name="Text Box 43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26" name="Text Box 43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27" name="Text Box 43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28" name="Text Box 43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29" name="Text Box 43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30" name="Text Box 43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31" name="Text Box 43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32" name="Text Box 43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33" name="Text Box 43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34" name="Text Box 43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35" name="Text Box 43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36" name="Text Box 43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37" name="Text Box 43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38" name="Text Box 43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39" name="Text Box 43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40" name="Text Box 43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41" name="Text Box 43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42" name="Text Box 43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43" name="Text Box 43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44" name="Text Box 43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45" name="Text Box 43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46" name="Text Box 43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47" name="Text Box 43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48" name="Text Box 43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49" name="Text Box 43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50" name="Text Box 43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51" name="Text Box 43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52" name="Text Box 43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53" name="Text Box 44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54" name="Text Box 44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55" name="Text Box 44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56" name="Text Box 44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57" name="Text Box 44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58" name="Text Box 44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59" name="Text Box 44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60" name="Text Box 44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61" name="Text Box 44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62" name="Text Box 44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63" name="Text Box 44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64" name="Text Box 44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65" name="Text Box 44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66" name="Text Box 44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67" name="Text Box 44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68" name="Text Box 44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69" name="Text Box 44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70" name="Text Box 44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71" name="Text Box 44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72" name="Text Box 44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73" name="Text Box 44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74" name="Text Box 44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75" name="Text Box 44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76" name="Text Box 44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77" name="Text Box 44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78" name="Text Box 44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79" name="Text Box 44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80" name="Text Box 44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81" name="Text Box 44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82" name="Text Box 44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83" name="Text Box 44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84" name="Text Box 44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85" name="Text Box 44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86" name="Text Box 44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87" name="Text Box 44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88" name="Text Box 44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89" name="Text Box 44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90" name="Text Box 44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91" name="Text Box 44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92" name="Text Box 44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93" name="Text Box 44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94" name="Text Box 44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95" name="Text Box 44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96" name="Text Box 44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97" name="Text Box 44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98" name="Text Box 44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099" name="Text Box 44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00" name="Text Box 44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01" name="Text Box 44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02" name="Text Box 44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03" name="Text Box 44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04" name="Text Box 44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05" name="Text Box 44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06" name="Text Box 44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07" name="Text Box 44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08" name="Text Box 44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09" name="Text Box 44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10" name="Text Box 44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11" name="Text Box 44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12" name="Text Box 44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13" name="Text Box 44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14" name="Text Box 44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15" name="Text Box 44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16" name="Text Box 44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17" name="Text Box 44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18" name="Text Box 44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19" name="Text Box 44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20" name="Text Box 44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21" name="Text Box 44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22" name="Text Box 44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23" name="Text Box 44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24" name="Text Box 44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25" name="Text Box 44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26" name="Text Box 44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27" name="Text Box 44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28" name="Text Box 44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29" name="Text Box 44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30" name="Text Box 44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31" name="Text Box 44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32" name="Text Box 44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33" name="Text Box 44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34" name="Text Box 44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35" name="Text Box 44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36" name="Text Box 44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37" name="Text Box 44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38" name="Text Box 44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39" name="Text Box 44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40" name="Text Box 44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41" name="Text Box 44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42" name="Text Box 44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43" name="Text Box 44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44" name="Text Box 44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45" name="Text Box 44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46" name="Text Box 44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47" name="Text Box 44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48" name="Text Box 44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49" name="Text Box 44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50" name="Text Box 44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51" name="Text Box 44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52" name="Text Box 44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53" name="Text Box 45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54" name="Text Box 45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55" name="Text Box 45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56" name="Text Box 45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57" name="Text Box 45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58" name="Text Box 45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59" name="Text Box 45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60" name="Text Box 45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61" name="Text Box 45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62" name="Text Box 45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63" name="Text Box 45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64" name="Text Box 45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65" name="Text Box 45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66" name="Text Box 45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67" name="Text Box 45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68" name="Text Box 45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69" name="Text Box 45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70" name="Text Box 45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71" name="Text Box 45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72" name="Text Box 45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73" name="Text Box 45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74" name="Text Box 45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75" name="Text Box 45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76" name="Text Box 45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77" name="Text Box 45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78" name="Text Box 45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79" name="Text Box 45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80" name="Text Box 45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81" name="Text Box 45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82" name="Text Box 45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83" name="Text Box 45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84" name="Text Box 45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85" name="Text Box 45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86" name="Text Box 45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87" name="Text Box 45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88" name="Text Box 45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89" name="Text Box 45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90" name="Text Box 45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91" name="Text Box 45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92" name="Text Box 45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93" name="Text Box 45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94" name="Text Box 45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95" name="Text Box 45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96" name="Text Box 45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97" name="Text Box 45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98" name="Text Box 45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199" name="Text Box 45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00" name="Text Box 45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01" name="Text Box 45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02" name="Text Box 45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03" name="Text Box 45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04" name="Text Box 45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05" name="Text Box 45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06" name="Text Box 45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07" name="Text Box 45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08" name="Text Box 45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09" name="Text Box 45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10" name="Text Box 45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11" name="Text Box 45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12" name="Text Box 45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13" name="Text Box 45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14" name="Text Box 45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15" name="Text Box 45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16" name="Text Box 45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17" name="Text Box 45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18" name="Text Box 45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19" name="Text Box 45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20" name="Text Box 45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21" name="Text Box 45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22" name="Text Box 45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23" name="Text Box 45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24" name="Text Box 45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25" name="Text Box 45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26" name="Text Box 45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27" name="Text Box 45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28" name="Text Box 45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29" name="Text Box 45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30" name="Text Box 45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31" name="Text Box 45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32" name="Text Box 45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33" name="Text Box 45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34" name="Text Box 45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35" name="Text Box 45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36" name="Text Box 45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37" name="Text Box 45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38" name="Text Box 45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39" name="Text Box 45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40" name="Text Box 45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41" name="Text Box 45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42" name="Text Box 45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43" name="Text Box 45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44" name="Text Box 45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45" name="Text Box 45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46" name="Text Box 45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47" name="Text Box 45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48" name="Text Box 45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49" name="Text Box 45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50" name="Text Box 45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51" name="Text Box 45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52" name="Text Box 45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53" name="Text Box 46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54" name="Text Box 46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55" name="Text Box 46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56" name="Text Box 46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57" name="Text Box 46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58" name="Text Box 46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59" name="Text Box 46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60" name="Text Box 46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61" name="Text Box 46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62" name="Text Box 46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63" name="Text Box 46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64" name="Text Box 46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65" name="Text Box 46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66" name="Text Box 46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67" name="Text Box 46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68" name="Text Box 46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69" name="Text Box 46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70" name="Text Box 46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71" name="Text Box 46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72" name="Text Box 46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73" name="Text Box 46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74" name="Text Box 46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75" name="Text Box 46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76" name="Text Box 46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77" name="Text Box 46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78" name="Text Box 46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79" name="Text Box 46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80" name="Text Box 46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81" name="Text Box 46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82" name="Text Box 46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83" name="Text Box 46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84" name="Text Box 46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85" name="Text Box 46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86" name="Text Box 46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87" name="Text Box 46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88" name="Text Box 46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89" name="Text Box 46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90" name="Text Box 46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91" name="Text Box 46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92" name="Text Box 46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93" name="Text Box 46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94" name="Text Box 46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95" name="Text Box 46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96" name="Text Box 46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97" name="Text Box 46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98" name="Text Box 46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299" name="Text Box 46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00" name="Text Box 46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01" name="Text Box 46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02" name="Text Box 46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03" name="Text Box 46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04" name="Text Box 46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05" name="Text Box 46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06" name="Text Box 46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07" name="Text Box 46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08" name="Text Box 46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09" name="Text Box 46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10" name="Text Box 46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11" name="Text Box 46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12" name="Text Box 46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13" name="Text Box 46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14" name="Text Box 46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15" name="Text Box 46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16" name="Text Box 46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17" name="Text Box 46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18" name="Text Box 46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19" name="Text Box 46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20" name="Text Box 46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21" name="Text Box 46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22" name="Text Box 46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23" name="Text Box 46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24" name="Text Box 46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25" name="Text Box 46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26" name="Text Box 46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27" name="Text Box 46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28" name="Text Box 46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29" name="Text Box 46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30" name="Text Box 46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31" name="Text Box 46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32" name="Text Box 46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33" name="Text Box 46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34" name="Text Box 46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35" name="Text Box 46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36" name="Text Box 46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37" name="Text Box 46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38" name="Text Box 46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39" name="Text Box 46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40" name="Text Box 46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41" name="Text Box 46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42" name="Text Box 46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43" name="Text Box 46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44" name="Text Box 46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45" name="Text Box 46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46" name="Text Box 46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47" name="Text Box 46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48" name="Text Box 46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49" name="Text Box 46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50" name="Text Box 46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51" name="Text Box 46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52" name="Text Box 46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53" name="Text Box 47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54" name="Text Box 47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55" name="Text Box 47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56" name="Text Box 47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57" name="Text Box 47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58" name="Text Box 47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59" name="Text Box 47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60" name="Text Box 47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61" name="Text Box 47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62" name="Text Box 47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63" name="Text Box 47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64" name="Text Box 47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65" name="Text Box 47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66" name="Text Box 47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67" name="Text Box 47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68" name="Text Box 47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69" name="Text Box 47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70" name="Text Box 47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71" name="Text Box 47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72" name="Text Box 47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73" name="Text Box 47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74" name="Text Box 47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75" name="Text Box 47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76" name="Text Box 47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77" name="Text Box 47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78" name="Text Box 47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79" name="Text Box 47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80" name="Text Box 47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81" name="Text Box 47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82" name="Text Box 47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83" name="Text Box 47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84" name="Text Box 47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85" name="Text Box 47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86" name="Text Box 47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87" name="Text Box 47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88" name="Text Box 47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89" name="Text Box 47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90" name="Text Box 47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91" name="Text Box 47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92" name="Text Box 47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93" name="Text Box 47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94" name="Text Box 47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95" name="Text Box 47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96" name="Text Box 47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97" name="Text Box 47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98" name="Text Box 47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399" name="Text Box 47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00" name="Text Box 47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01" name="Text Box 47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02" name="Text Box 47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03" name="Text Box 47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04" name="Text Box 47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05" name="Text Box 47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06" name="Text Box 47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07" name="Text Box 47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08" name="Text Box 47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09" name="Text Box 47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10" name="Text Box 47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11" name="Text Box 47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12" name="Text Box 47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13" name="Text Box 47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14" name="Text Box 47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15" name="Text Box 47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16" name="Text Box 47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17" name="Text Box 47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18" name="Text Box 47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19" name="Text Box 47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20" name="Text Box 47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21" name="Text Box 47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22" name="Text Box 47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23" name="Text Box 47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24" name="Text Box 47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25" name="Text Box 47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26" name="Text Box 47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27" name="Text Box 47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28" name="Text Box 47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29" name="Text Box 47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30" name="Text Box 47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31" name="Text Box 47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32" name="Text Box 47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33" name="Text Box 47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34" name="Text Box 47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35" name="Text Box 47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36" name="Text Box 47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37" name="Text Box 47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38" name="Text Box 47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39" name="Text Box 47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40" name="Text Box 47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41" name="Text Box 47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42" name="Text Box 47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43" name="Text Box 47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44" name="Text Box 47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45" name="Text Box 47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46" name="Text Box 47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47" name="Text Box 47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48" name="Text Box 47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49" name="Text Box 47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50" name="Text Box 47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51" name="Text Box 47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52" name="Text Box 47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53" name="Text Box 48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54" name="Text Box 48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55" name="Text Box 48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56" name="Text Box 48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57" name="Text Box 48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58" name="Text Box 48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59" name="Text Box 48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60" name="Text Box 48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61" name="Text Box 48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62" name="Text Box 48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63" name="Text Box 48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64" name="Text Box 48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65" name="Text Box 48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66" name="Text Box 48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67" name="Text Box 48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68" name="Text Box 48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69" name="Text Box 48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70" name="Text Box 48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71" name="Text Box 48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72" name="Text Box 48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73" name="Text Box 48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74" name="Text Box 48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75" name="Text Box 48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76" name="Text Box 48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77" name="Text Box 48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78" name="Text Box 48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79" name="Text Box 48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80" name="Text Box 48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81" name="Text Box 48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82" name="Text Box 48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83" name="Text Box 48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84" name="Text Box 48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85" name="Text Box 48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86" name="Text Box 48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87" name="Text Box 48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88" name="Text Box 48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89" name="Text Box 48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90" name="Text Box 48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91" name="Text Box 48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92" name="Text Box 48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93" name="Text Box 48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94" name="Text Box 48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95" name="Text Box 48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96" name="Text Box 48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97" name="Text Box 48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98" name="Text Box 48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499" name="Text Box 48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00" name="Text Box 48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01" name="Text Box 48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02" name="Text Box 48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03" name="Text Box 48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04" name="Text Box 48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05" name="Text Box 48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06" name="Text Box 48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07" name="Text Box 48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08" name="Text Box 48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09" name="Text Box 48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10" name="Text Box 48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11" name="Text Box 48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12" name="Text Box 48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13" name="Text Box 48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14" name="Text Box 48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15" name="Text Box 48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16" name="Text Box 48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17" name="Text Box 48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18" name="Text Box 48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19" name="Text Box 48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20" name="Text Box 48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21" name="Text Box 48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22" name="Text Box 48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23" name="Text Box 48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24" name="Text Box 48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25" name="Text Box 48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26" name="Text Box 48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27" name="Text Box 48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28" name="Text Box 48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29" name="Text Box 48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30" name="Text Box 48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31" name="Text Box 48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32" name="Text Box 48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33" name="Text Box 48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34" name="Text Box 48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35" name="Text Box 48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36" name="Text Box 48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37" name="Text Box 48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38" name="Text Box 48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39" name="Text Box 48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40" name="Text Box 48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41" name="Text Box 48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42" name="Text Box 48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43" name="Text Box 48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44" name="Text Box 48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45" name="Text Box 48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46" name="Text Box 48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47" name="Text Box 48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48" name="Text Box 48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49" name="Text Box 48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50" name="Text Box 48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51" name="Text Box 48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52" name="Text Box 48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53" name="Text Box 49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54" name="Text Box 49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55" name="Text Box 49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56" name="Text Box 49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57" name="Text Box 49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58" name="Text Box 49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59" name="Text Box 49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60" name="Text Box 49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61" name="Text Box 49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62" name="Text Box 49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63" name="Text Box 49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64" name="Text Box 49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65" name="Text Box 49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66" name="Text Box 49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67" name="Text Box 49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68" name="Text Box 49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69" name="Text Box 49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70" name="Text Box 49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71" name="Text Box 49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72" name="Text Box 49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73" name="Text Box 49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74" name="Text Box 49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75" name="Text Box 49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76" name="Text Box 49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77" name="Text Box 49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78" name="Text Box 49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79" name="Text Box 49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80" name="Text Box 49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81" name="Text Box 49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82" name="Text Box 49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83" name="Text Box 49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84" name="Text Box 49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85" name="Text Box 49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86" name="Text Box 49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87" name="Text Box 49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88" name="Text Box 49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89" name="Text Box 49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90" name="Text Box 49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91" name="Text Box 49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92" name="Text Box 49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93" name="Text Box 49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94" name="Text Box 49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95" name="Text Box 49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96" name="Text Box 49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97" name="Text Box 49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98" name="Text Box 49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599" name="Text Box 49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00" name="Text Box 49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01" name="Text Box 49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02" name="Text Box 49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03" name="Text Box 49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04" name="Text Box 49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05" name="Text Box 49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06" name="Text Box 49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07" name="Text Box 49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08" name="Text Box 49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09" name="Text Box 49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10" name="Text Box 49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11" name="Text Box 49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12" name="Text Box 49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13" name="Text Box 49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14" name="Text Box 49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15" name="Text Box 49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16" name="Text Box 49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17" name="Text Box 49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18" name="Text Box 49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19" name="Text Box 49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20" name="Text Box 49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21" name="Text Box 49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22" name="Text Box 49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23" name="Text Box 49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24" name="Text Box 49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25" name="Text Box 49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26" name="Text Box 49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27" name="Text Box 49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28" name="Text Box 49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29" name="Text Box 49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30" name="Text Box 49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31" name="Text Box 49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32" name="Text Box 49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33" name="Text Box 49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34" name="Text Box 49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35" name="Text Box 49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36" name="Text Box 49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37" name="Text Box 49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38" name="Text Box 49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39" name="Text Box 49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40" name="Text Box 49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41" name="Text Box 49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42" name="Text Box 49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43" name="Text Box 49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44" name="Text Box 49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45" name="Text Box 49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46" name="Text Box 49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47" name="Text Box 49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48" name="Text Box 49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49" name="Text Box 49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50" name="Text Box 49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51" name="Text Box 49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52" name="Text Box 49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53" name="Text Box 50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54" name="Text Box 50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55" name="Text Box 50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56" name="Text Box 50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57" name="Text Box 50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58" name="Text Box 50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59" name="Text Box 50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60" name="Text Box 50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61" name="Text Box 50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62" name="Text Box 50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63" name="Text Box 50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64" name="Text Box 50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65" name="Text Box 50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66" name="Text Box 50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67" name="Text Box 50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68" name="Text Box 50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69" name="Text Box 50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70" name="Text Box 50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71" name="Text Box 50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72" name="Text Box 50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73" name="Text Box 50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74" name="Text Box 50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75" name="Text Box 50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76" name="Text Box 50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77" name="Text Box 50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78" name="Text Box 50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79" name="Text Box 50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80" name="Text Box 50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81" name="Text Box 50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82" name="Text Box 50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83" name="Text Box 50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84" name="Text Box 50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85" name="Text Box 50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86" name="Text Box 50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87" name="Text Box 50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88" name="Text Box 50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89" name="Text Box 50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90" name="Text Box 50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91" name="Text Box 50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92" name="Text Box 50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93" name="Text Box 50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94" name="Text Box 50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95" name="Text Box 50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96" name="Text Box 50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97" name="Text Box 50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98" name="Text Box 50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699" name="Text Box 50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00" name="Text Box 50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01" name="Text Box 50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02" name="Text Box 50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03" name="Text Box 50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04" name="Text Box 50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05" name="Text Box 50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06" name="Text Box 50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07" name="Text Box 50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08" name="Text Box 50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09" name="Text Box 50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10" name="Text Box 50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11" name="Text Box 50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12" name="Text Box 50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13" name="Text Box 50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14" name="Text Box 50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15" name="Text Box 50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16" name="Text Box 50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17" name="Text Box 50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18" name="Text Box 50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19" name="Text Box 50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20" name="Text Box 50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21" name="Text Box 50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22" name="Text Box 50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23" name="Text Box 50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24" name="Text Box 50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25" name="Text Box 50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26" name="Text Box 50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27" name="Text Box 50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28" name="Text Box 50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29" name="Text Box 50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30" name="Text Box 50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31" name="Text Box 50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32" name="Text Box 50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33" name="Text Box 50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34" name="Text Box 50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35" name="Text Box 50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36" name="Text Box 50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37" name="Text Box 50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38" name="Text Box 50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39" name="Text Box 50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40" name="Text Box 50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41" name="Text Box 50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42" name="Text Box 50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43" name="Text Box 50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44" name="Text Box 50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45" name="Text Box 50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46" name="Text Box 50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47" name="Text Box 50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48" name="Text Box 50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49" name="Text Box 50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50" name="Text Box 50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51" name="Text Box 50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52" name="Text Box 50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53" name="Text Box 51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54" name="Text Box 51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55" name="Text Box 51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56" name="Text Box 51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57" name="Text Box 51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58" name="Text Box 51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59" name="Text Box 51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60" name="Text Box 51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61" name="Text Box 51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62" name="Text Box 51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63" name="Text Box 51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64" name="Text Box 51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65" name="Text Box 51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66" name="Text Box 51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67" name="Text Box 51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68" name="Text Box 51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69" name="Text Box 51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70" name="Text Box 51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71" name="Text Box 51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72" name="Text Box 51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73" name="Text Box 51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74" name="Text Box 51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75" name="Text Box 51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76" name="Text Box 51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77" name="Text Box 51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78" name="Text Box 51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79" name="Text Box 51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80" name="Text Box 51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81" name="Text Box 51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82" name="Text Box 51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83" name="Text Box 51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84" name="Text Box 51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85" name="Text Box 51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86" name="Text Box 51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87" name="Text Box 51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88" name="Text Box 51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89" name="Text Box 51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90" name="Text Box 51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91" name="Text Box 51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92" name="Text Box 51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93" name="Text Box 51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94" name="Text Box 51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95" name="Text Box 51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96" name="Text Box 51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97" name="Text Box 51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98" name="Text Box 51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799" name="Text Box 51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00" name="Text Box 51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01" name="Text Box 51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02" name="Text Box 51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03" name="Text Box 51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04" name="Text Box 51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05" name="Text Box 51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06" name="Text Box 51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07" name="Text Box 51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08" name="Text Box 51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09" name="Text Box 51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10" name="Text Box 51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11" name="Text Box 51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12" name="Text Box 51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13" name="Text Box 51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14" name="Text Box 51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15" name="Text Box 51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16" name="Text Box 51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17" name="Text Box 51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18" name="Text Box 51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19" name="Text Box 51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20" name="Text Box 51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21" name="Text Box 51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22" name="Text Box 51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23" name="Text Box 51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24" name="Text Box 51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25" name="Text Box 51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26" name="Text Box 51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27" name="Text Box 51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28" name="Text Box 51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29" name="Text Box 51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30" name="Text Box 51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31" name="Text Box 51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32" name="Text Box 51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33" name="Text Box 51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34" name="Text Box 51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35" name="Text Box 51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36" name="Text Box 51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37" name="Text Box 51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38" name="Text Box 51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39" name="Text Box 51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40" name="Text Box 51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41" name="Text Box 51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42" name="Text Box 51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43" name="Text Box 51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44" name="Text Box 51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45" name="Text Box 51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46" name="Text Box 51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47" name="Text Box 51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48" name="Text Box 51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49" name="Text Box 51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50" name="Text Box 51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51" name="Text Box 51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52" name="Text Box 51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53" name="Text Box 52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54" name="Text Box 52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55" name="Text Box 52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56" name="Text Box 52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57" name="Text Box 52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58" name="Text Box 52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59" name="Text Box 52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60" name="Text Box 52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61" name="Text Box 52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62" name="Text Box 52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63" name="Text Box 52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64" name="Text Box 52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65" name="Text Box 52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66" name="Text Box 52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67" name="Text Box 52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68" name="Text Box 52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69" name="Text Box 52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70" name="Text Box 52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71" name="Text Box 52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72" name="Text Box 52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73" name="Text Box 52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74" name="Text Box 52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75" name="Text Box 52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76" name="Text Box 52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77" name="Text Box 52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78" name="Text Box 52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79" name="Text Box 52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80" name="Text Box 52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81" name="Text Box 52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82" name="Text Box 52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83" name="Text Box 52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84" name="Text Box 52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85" name="Text Box 52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86" name="Text Box 52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87" name="Text Box 52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88" name="Text Box 52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89" name="Text Box 52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90" name="Text Box 52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91" name="Text Box 52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92" name="Text Box 52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93" name="Text Box 52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94" name="Text Box 52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95" name="Text Box 52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96" name="Text Box 52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97" name="Text Box 52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98" name="Text Box 52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899" name="Text Box 52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00" name="Text Box 52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01" name="Text Box 52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02" name="Text Box 52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03" name="Text Box 52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04" name="Text Box 52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05" name="Text Box 52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06" name="Text Box 52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07" name="Text Box 52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08" name="Text Box 52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09" name="Text Box 52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10" name="Text Box 52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11" name="Text Box 52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12" name="Text Box 52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13" name="Text Box 52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14" name="Text Box 52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15" name="Text Box 52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16" name="Text Box 52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17" name="Text Box 52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18" name="Text Box 52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19" name="Text Box 52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20" name="Text Box 52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21" name="Text Box 52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22" name="Text Box 52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23" name="Text Box 52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24" name="Text Box 52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25" name="Text Box 52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26" name="Text Box 52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27" name="Text Box 52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28" name="Text Box 52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29" name="Text Box 52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30" name="Text Box 52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31" name="Text Box 52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32" name="Text Box 52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33" name="Text Box 52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34" name="Text Box 52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35" name="Text Box 52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36" name="Text Box 52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37" name="Text Box 52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38" name="Text Box 52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39" name="Text Box 52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40" name="Text Box 52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41" name="Text Box 52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42" name="Text Box 52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43" name="Text Box 52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44" name="Text Box 52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45" name="Text Box 52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46" name="Text Box 52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47" name="Text Box 52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48" name="Text Box 52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49" name="Text Box 52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50" name="Text Box 52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51" name="Text Box 52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52" name="Text Box 52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53" name="Text Box 53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54" name="Text Box 53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55" name="Text Box 53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56" name="Text Box 53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57" name="Text Box 53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58" name="Text Box 53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59" name="Text Box 53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60" name="Text Box 53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61" name="Text Box 53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62" name="Text Box 53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63" name="Text Box 53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64" name="Text Box 53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65" name="Text Box 53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66" name="Text Box 53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67" name="Text Box 53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68" name="Text Box 53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69" name="Text Box 53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70" name="Text Box 53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71" name="Text Box 53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72" name="Text Box 53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73" name="Text Box 53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74" name="Text Box 53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75" name="Text Box 53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76" name="Text Box 53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77" name="Text Box 53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78" name="Text Box 53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79" name="Text Box 53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80" name="Text Box 53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81" name="Text Box 53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82" name="Text Box 53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83" name="Text Box 53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84" name="Text Box 53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85" name="Text Box 53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86" name="Text Box 53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87" name="Text Box 53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88" name="Text Box 53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89" name="Text Box 53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90" name="Text Box 53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91" name="Text Box 53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92" name="Text Box 53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93" name="Text Box 53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94" name="Text Box 53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95" name="Text Box 53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96" name="Text Box 53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97" name="Text Box 53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98" name="Text Box 53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3999" name="Text Box 53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00" name="Text Box 53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01" name="Text Box 53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02" name="Text Box 53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03" name="Text Box 53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04" name="Text Box 53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05" name="Text Box 53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06" name="Text Box 53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07" name="Text Box 53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08" name="Text Box 53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09" name="Text Box 53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10" name="Text Box 53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11" name="Text Box 53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12" name="Text Box 53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13" name="Text Box 53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14" name="Text Box 53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15" name="Text Box 53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16" name="Text Box 53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17" name="Text Box 53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18" name="Text Box 53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19" name="Text Box 53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20" name="Text Box 53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21" name="Text Box 53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22" name="Text Box 53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23" name="Text Box 53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24" name="Text Box 53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25" name="Text Box 53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26" name="Text Box 53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27" name="Text Box 53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28" name="Text Box 53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29" name="Text Box 53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30" name="Text Box 53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31" name="Text Box 53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32" name="Text Box 53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33" name="Text Box 53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34" name="Text Box 53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35" name="Text Box 53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36" name="Text Box 53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37" name="Text Box 53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38" name="Text Box 53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39" name="Text Box 53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40" name="Text Box 53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41" name="Text Box 53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42" name="Text Box 53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43" name="Text Box 53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44" name="Text Box 53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45" name="Text Box 53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46" name="Text Box 53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47" name="Text Box 53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48" name="Text Box 53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49" name="Text Box 53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50" name="Text Box 53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51" name="Text Box 53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52" name="Text Box 53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53" name="Text Box 54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54" name="Text Box 54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55" name="Text Box 54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56" name="Text Box 54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57" name="Text Box 54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58" name="Text Box 54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59" name="Text Box 54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60" name="Text Box 54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61" name="Text Box 54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62" name="Text Box 54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63" name="Text Box 54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64" name="Text Box 54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65" name="Text Box 54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66" name="Text Box 54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67" name="Text Box 54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68" name="Text Box 54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69" name="Text Box 54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70" name="Text Box 54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71" name="Text Box 54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72" name="Text Box 29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73" name="Text Box 29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74" name="Text Box 29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75" name="Text Box 29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76" name="Text Box 29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77" name="Text Box 29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78" name="Text Box 29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79" name="Text Box 29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80" name="Text Box 29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81" name="Text Box 29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82" name="Text Box 29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83" name="Text Box 29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84" name="Text Box 29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85" name="Text Box 29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86" name="Text Box 29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87" name="Text Box 29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88" name="Text Box 29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89" name="Text Box 29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90" name="Text Box 29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91" name="Text Box 29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92" name="Text Box 29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93" name="Text Box 29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94" name="Text Box 29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95" name="Text Box 29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96" name="Text Box 29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97" name="Text Box 29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98" name="Text Box 29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099" name="Text Box 29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00" name="Text Box 29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01" name="Text Box 29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02" name="Text Box 29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03" name="Text Box 29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04" name="Text Box 29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05" name="Text Box 29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06" name="Text Box 29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07" name="Text Box 29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08" name="Text Box 29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09" name="Text Box 29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10" name="Text Box 29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11" name="Text Box 29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12" name="Text Box 29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13" name="Text Box 29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14" name="Text Box 29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15" name="Text Box 29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16" name="Text Box 29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17" name="Text Box 29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18" name="Text Box 29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19" name="Text Box 29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20" name="Text Box 29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21" name="Text Box 30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22" name="Text Box 30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23" name="Text Box 30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24" name="Text Box 30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25" name="Text Box 30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26" name="Text Box 30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27" name="Text Box 30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28" name="Text Box 30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29" name="Text Box 30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30" name="Text Box 30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31" name="Text Box 30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32" name="Text Box 30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33" name="Text Box 30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34" name="Text Box 30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35" name="Text Box 30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36" name="Text Box 30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37" name="Text Box 30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38" name="Text Box 30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39" name="Text Box 30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40" name="Text Box 30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41" name="Text Box 30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42" name="Text Box 30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43" name="Text Box 30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44" name="Text Box 30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45" name="Text Box 30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46" name="Text Box 30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47" name="Text Box 30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48" name="Text Box 30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49" name="Text Box 30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50" name="Text Box 30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51" name="Text Box 30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52" name="Text Box 30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53" name="Text Box 30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54" name="Text Box 30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55" name="Text Box 30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56" name="Text Box 30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57" name="Text Box 30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58" name="Text Box 30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59" name="Text Box 30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60" name="Text Box 30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61" name="Text Box 30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62" name="Text Box 30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63" name="Text Box 30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64" name="Text Box 30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65" name="Text Box 30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66" name="Text Box 30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67" name="Text Box 30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68" name="Text Box 30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69" name="Text Box 30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70" name="Text Box 30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71" name="Text Box 30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72" name="Text Box 30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73" name="Text Box 30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74" name="Text Box 30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75" name="Text Box 30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76" name="Text Box 30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77" name="Text Box 30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78" name="Text Box 30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79" name="Text Box 30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80" name="Text Box 30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81" name="Text Box 30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82" name="Text Box 30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83" name="Text Box 30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84" name="Text Box 30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85" name="Text Box 30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86" name="Text Box 30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87" name="Text Box 30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88" name="Text Box 30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89" name="Text Box 30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90" name="Text Box 30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91" name="Text Box 30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92" name="Text Box 30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93" name="Text Box 30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94" name="Text Box 30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95" name="Text Box 30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96" name="Text Box 30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97" name="Text Box 30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98" name="Text Box 30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199" name="Text Box 30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00" name="Text Box 30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01" name="Text Box 30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02" name="Text Box 30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03" name="Text Box 30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04" name="Text Box 30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05" name="Text Box 30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06" name="Text Box 30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07" name="Text Box 30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08" name="Text Box 30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09" name="Text Box 30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10" name="Text Box 30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11" name="Text Box 30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12" name="Text Box 30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13" name="Text Box 30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14" name="Text Box 30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15" name="Text Box 30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16" name="Text Box 30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17" name="Text Box 30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18" name="Text Box 30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19" name="Text Box 30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20" name="Text Box 30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21" name="Text Box 31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22" name="Text Box 31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23" name="Text Box 31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24" name="Text Box 31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25" name="Text Box 31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26" name="Text Box 31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27" name="Text Box 31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28" name="Text Box 31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29" name="Text Box 31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30" name="Text Box 31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31" name="Text Box 31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32" name="Text Box 31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33" name="Text Box 31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34" name="Text Box 31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35" name="Text Box 31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36" name="Text Box 31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37" name="Text Box 31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38" name="Text Box 31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39" name="Text Box 31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40" name="Text Box 31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41" name="Text Box 31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42" name="Text Box 31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43" name="Text Box 31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44" name="Text Box 31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45" name="Text Box 31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46" name="Text Box 31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47" name="Text Box 31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48" name="Text Box 31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49" name="Text Box 31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50" name="Text Box 31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51" name="Text Box 31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52" name="Text Box 31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53" name="Text Box 31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54" name="Text Box 31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55" name="Text Box 31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56" name="Text Box 31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57" name="Text Box 31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58" name="Text Box 31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59" name="Text Box 31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60" name="Text Box 31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61" name="Text Box 31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62" name="Text Box 31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63" name="Text Box 31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64" name="Text Box 31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65" name="Text Box 31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66" name="Text Box 31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67" name="Text Box 31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68" name="Text Box 31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69" name="Text Box 31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70" name="Text Box 31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71" name="Text Box 31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72" name="Text Box 31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73" name="Text Box 31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74" name="Text Box 31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75" name="Text Box 31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76" name="Text Box 45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77" name="Text Box 45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78" name="Text Box 45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79" name="Text Box 45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80" name="Text Box 45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81" name="Text Box 45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82" name="Text Box 45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83" name="Text Box 45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84" name="Text Box 45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85" name="Text Box 45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86" name="Text Box 45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87" name="Text Box 45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88" name="Text Box 45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89" name="Text Box 45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90" name="Text Box 45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91" name="Text Box 45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92" name="Text Box 45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93" name="Text Box 45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94" name="Text Box 45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95" name="Text Box 45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96" name="Text Box 45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97" name="Text Box 45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98" name="Text Box 45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299" name="Text Box 45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00" name="Text Box 45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01" name="Text Box 45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02" name="Text Box 45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03" name="Text Box 45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04" name="Text Box 45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05" name="Text Box 45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06" name="Text Box 45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07" name="Text Box 45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08" name="Text Box 45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09" name="Text Box 45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10" name="Text Box 45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11" name="Text Box 45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12" name="Text Box 45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13" name="Text Box 45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14" name="Text Box 45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15" name="Text Box 45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16" name="Text Box 45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17" name="Text Box 46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18" name="Text Box 46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19" name="Text Box 46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20" name="Text Box 46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21" name="Text Box 46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22" name="Text Box 46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23" name="Text Box 46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24" name="Text Box 46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25" name="Text Box 46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26" name="Text Box 46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27" name="Text Box 46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28" name="Text Box 46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29" name="Text Box 46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30" name="Text Box 46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31" name="Text Box 46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32" name="Text Box 46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33" name="Text Box 46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34" name="Text Box 46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35" name="Text Box 46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36" name="Text Box 46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37" name="Text Box 46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38" name="Text Box 46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39" name="Text Box 46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40" name="Text Box 46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41" name="Text Box 46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42" name="Text Box 46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43" name="Text Box 46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44" name="Text Box 46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45" name="Text Box 46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46" name="Text Box 46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47" name="Text Box 46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48" name="Text Box 46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49" name="Text Box 46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50" name="Text Box 46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51" name="Text Box 46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52" name="Text Box 46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53" name="Text Box 46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54" name="Text Box 46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55" name="Text Box 46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56" name="Text Box 46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57" name="Text Box 46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58" name="Text Box 46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59" name="Text Box 46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60" name="Text Box 46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61" name="Text Box 46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62" name="Text Box 46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63" name="Text Box 46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64" name="Text Box 46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65" name="Text Box 46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66" name="Text Box 46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67" name="Text Box 46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68" name="Text Box 46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69" name="Text Box 46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70" name="Text Box 46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71" name="Text Box 46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72" name="Text Box 46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73" name="Text Box 46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74" name="Text Box 46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75" name="Text Box 46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76" name="Text Box 46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77" name="Text Box 46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78" name="Text Box 46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79" name="Text Box 46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80" name="Text Box 46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81" name="Text Box 46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82" name="Text Box 46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83" name="Text Box 46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84" name="Text Box 46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85" name="Text Box 46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86" name="Text Box 46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87" name="Text Box 46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88" name="Text Box 46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89" name="Text Box 46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90" name="Text Box 46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91" name="Text Box 46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92" name="Text Box 46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93" name="Text Box 46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94" name="Text Box 46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95" name="Text Box 46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96" name="Text Box 46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97" name="Text Box 46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98" name="Text Box 46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399" name="Text Box 46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00" name="Text Box 46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01" name="Text Box 46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02" name="Text Box 46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03" name="Text Box 46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04" name="Text Box 46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05" name="Text Box 46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06" name="Text Box 46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07" name="Text Box 46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08" name="Text Box 46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09" name="Text Box 46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10" name="Text Box 46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11" name="Text Box 46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12" name="Text Box 46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13" name="Text Box 46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14" name="Text Box 46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15" name="Text Box 46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16" name="Text Box 46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17" name="Text Box 47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18" name="Text Box 47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19" name="Text Box 47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20" name="Text Box 47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21" name="Text Box 47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22" name="Text Box 47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23" name="Text Box 47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24" name="Text Box 47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25" name="Text Box 47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26" name="Text Box 47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27" name="Text Box 47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28" name="Text Box 47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29" name="Text Box 47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30" name="Text Box 47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31" name="Text Box 47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32" name="Text Box 47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33" name="Text Box 47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34" name="Text Box 47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35" name="Text Box 47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36" name="Text Box 47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37" name="Text Box 47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38" name="Text Box 47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39" name="Text Box 47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40" name="Text Box 47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41" name="Text Box 47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42" name="Text Box 47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43" name="Text Box 47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44" name="Text Box 47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45" name="Text Box 47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46" name="Text Box 47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47" name="Text Box 47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48" name="Text Box 47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49" name="Text Box 47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50" name="Text Box 47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51" name="Text Box 47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52" name="Text Box 47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53" name="Text Box 47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54" name="Text Box 47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55" name="Text Box 47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56" name="Text Box 47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57" name="Text Box 47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58" name="Text Box 47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59" name="Text Box 47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60" name="Text Box 47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61" name="Text Box 47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62" name="Text Box 47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63" name="Text Box 47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64" name="Text Box 47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65" name="Text Box 47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66" name="Text Box 47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67" name="Text Box 475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68" name="Text Box 475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69" name="Text Box 475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70" name="Text Box 475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71" name="Text Box 475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72" name="Text Box 475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73" name="Text Box 475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74" name="Text Box 475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75" name="Text Box 475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76" name="Text Box 475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77" name="Text Box 476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78" name="Text Box 476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79" name="Text Box 476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80" name="Text Box 476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81" name="Text Box 476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82" name="Text Box 476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83" name="Text Box 476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84" name="Text Box 476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85" name="Text Box 476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86" name="Text Box 476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87" name="Text Box 477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88" name="Text Box 477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89" name="Text Box 477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90" name="Text Box 477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91" name="Text Box 477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92" name="Text Box 477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93" name="Text Box 477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94" name="Text Box 477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95" name="Text Box 477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96" name="Text Box 477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97" name="Text Box 478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98" name="Text Box 478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499" name="Text Box 478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00" name="Text Box 478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01" name="Text Box 478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02" name="Text Box 478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03" name="Text Box 478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04" name="Text Box 478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05" name="Text Box 478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06" name="Text Box 478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07" name="Text Box 479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08" name="Text Box 479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09" name="Text Box 479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10" name="Text Box 479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11" name="Text Box 479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12" name="Text Box 479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13" name="Text Box 479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14" name="Text Box 479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15" name="Text Box 479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16" name="Text Box 479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17" name="Text Box 480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18" name="Text Box 480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19" name="Text Box 480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20" name="Text Box 480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21" name="Text Box 480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22" name="Text Box 480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23" name="Text Box 480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24" name="Text Box 480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25" name="Text Box 480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26" name="Text Box 480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27" name="Text Box 481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28" name="Text Box 481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29" name="Text Box 481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30" name="Text Box 481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31" name="Text Box 481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32" name="Text Box 481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33" name="Text Box 481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34" name="Text Box 481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35" name="Text Box 481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36" name="Text Box 481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37" name="Text Box 482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38" name="Text Box 482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39" name="Text Box 482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40" name="Text Box 482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41" name="Text Box 482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42" name="Text Box 482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43" name="Text Box 482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44" name="Text Box 482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45" name="Text Box 482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46" name="Text Box 482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47" name="Text Box 483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48" name="Text Box 483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49" name="Text Box 483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50" name="Text Box 483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51" name="Text Box 483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52" name="Text Box 483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53" name="Text Box 483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54" name="Text Box 483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55" name="Text Box 483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56" name="Text Box 483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57" name="Text Box 4840"/>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58" name="Text Box 4841"/>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59" name="Text Box 4842"/>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60" name="Text Box 4843"/>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61" name="Text Box 4844"/>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62" name="Text Box 4845"/>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63" name="Text Box 4846"/>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64" name="Text Box 4847"/>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65" name="Text Box 4848"/>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678</xdr:row>
      <xdr:rowOff>0</xdr:rowOff>
    </xdr:from>
    <xdr:ext cx="85725" cy="205409"/>
    <xdr:sp macro="" textlink="">
      <xdr:nvSpPr>
        <xdr:cNvPr id="14566" name="Text Box 4849"/>
        <xdr:cNvSpPr txBox="1">
          <a:spLocks noChangeArrowheads="1"/>
        </xdr:cNvSpPr>
      </xdr:nvSpPr>
      <xdr:spPr bwMode="auto">
        <a:xfrm>
          <a:off x="4686300" y="1291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1978</xdr:row>
      <xdr:rowOff>0</xdr:rowOff>
    </xdr:from>
    <xdr:to>
      <xdr:col>4</xdr:col>
      <xdr:colOff>85725</xdr:colOff>
      <xdr:row>1978</xdr:row>
      <xdr:rowOff>165653</xdr:rowOff>
    </xdr:to>
    <xdr:sp macro="" textlink="">
      <xdr:nvSpPr>
        <xdr:cNvPr id="2" name="Text Box 25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 name="Text Box 25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 name="Text Box 25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 name="Text Box 25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 name="Text Box 25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 name="Text Box 25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 name="Text Box 25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 name="Text Box 25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 name="Text Box 25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 name="Text Box 25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 name="Text Box 25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 name="Text Box 25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 name="Text Box 25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 name="Text Box 25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 name="Text Box 25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 name="Text Box 26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 name="Text Box 26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 name="Text Box 26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 name="Text Box 26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 name="Text Box 26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 name="Text Box 26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 name="Text Box 26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 name="Text Box 26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 name="Text Box 26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 name="Text Box 26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 name="Text Box 26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8" name="Text Box 26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9" name="Text Box 26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0" name="Text Box 26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1" name="Text Box 26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2" name="Text Box 26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3" name="Text Box 26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4" name="Text Box 26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5" name="Text Box 26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6" name="Text Box 26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7" name="Text Box 26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8" name="Text Box 26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9" name="Text Box 26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0" name="Text Box 26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1" name="Text Box 26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2" name="Text Box 26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3" name="Text Box 26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4" name="Text Box 26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5" name="Text Box 26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6" name="Text Box 26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7" name="Text Box 26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8" name="Text Box 26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9" name="Text Box 26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0" name="Text Box 26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1" name="Text Box 26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2" name="Text Box 26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3" name="Text Box 26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4" name="Text Box 26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5" name="Text Box 26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6" name="Text Box 26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7" name="Text Box 26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8" name="Text Box 26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9" name="Text Box 26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0" name="Text Box 26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1" name="Text Box 26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2" name="Text Box 26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3" name="Text Box 26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4" name="Text Box 26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5" name="Text Box 26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6" name="Text Box 26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7" name="Text Box 26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8" name="Text Box 26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9" name="Text Box 26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0" name="Text Box 26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1" name="Text Box 26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2" name="Text Box 26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3" name="Text Box 26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4" name="Text Box 26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5" name="Text Box 27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6" name="Text Box 27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7" name="Text Box 27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8" name="Text Box 27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9" name="Text Box 27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0" name="Text Box 27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1" name="Text Box 27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2" name="Text Box 27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3" name="Text Box 27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4" name="Text Box 27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5" name="Text Box 27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6" name="Text Box 27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7" name="Text Box 27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8" name="Text Box 27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9" name="Text Box 27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0" name="Text Box 27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1" name="Text Box 27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2" name="Text Box 27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3" name="Text Box 27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4" name="Text Box 27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5" name="Text Box 27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6" name="Text Box 27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7" name="Text Box 27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8" name="Text Box 27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9" name="Text Box 27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0" name="Text Box 27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1" name="Text Box 27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2" name="Text Box 27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3" name="Text Box 27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4" name="Text Box 27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5" name="Text Box 27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6" name="Text Box 27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7" name="Text Box 27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8" name="Text Box 27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9" name="Text Box 27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0" name="Text Box 27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1" name="Text Box 27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2" name="Text Box 27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3" name="Text Box 27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4" name="Text Box 27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5" name="Text Box 27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6" name="Text Box 27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7" name="Text Box 27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8" name="Text Box 27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9" name="Text Box 27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0" name="Text Box 27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1" name="Text Box 27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2" name="Text Box 27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3" name="Text Box 27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4" name="Text Box 27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5" name="Text Box 27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6" name="Text Box 27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7" name="Text Box 27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8" name="Text Box 27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9" name="Text Box 27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0" name="Text Box 27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1" name="Text Box 27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2" name="Text Box 27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3" name="Text Box 27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4" name="Text Box 27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5" name="Text Box 27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6" name="Text Box 27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7" name="Text Box 27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8" name="Text Box 27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9" name="Text Box 27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0" name="Text Box 27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1" name="Text Box 27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2" name="Text Box 27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3" name="Text Box 27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4" name="Text Box 27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5" name="Text Box 27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6" name="Text Box 27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7" name="Text Box 27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8" name="Text Box 27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9" name="Text Box 27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0" name="Text Box 27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1" name="Text Box 27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2" name="Text Box 27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3" name="Text Box 27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4" name="Text Box 27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5" name="Text Box 27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6" name="Text Box 27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7" name="Text Box 27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8" name="Text Box 27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9" name="Text Box 27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0" name="Text Box 27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1" name="Text Box 27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2" name="Text Box 27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3" name="Text Box 27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4" name="Text Box 27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5" name="Text Box 27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6" name="Text Box 27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7" name="Text Box 27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8" name="Text Box 27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9" name="Text Box 27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0" name="Text Box 27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1" name="Text Box 27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2" name="Text Box 27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3" name="Text Box 27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4" name="Text Box 27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5" name="Text Box 28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6" name="Text Box 28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7" name="Text Box 28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8" name="Text Box 28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9" name="Text Box 28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0" name="Text Box 28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1" name="Text Box 28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2" name="Text Box 28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3" name="Text Box 28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4" name="Text Box 28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5" name="Text Box 28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6" name="Text Box 28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7" name="Text Box 28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8" name="Text Box 28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9" name="Text Box 28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0" name="Text Box 28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1" name="Text Box 28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2" name="Text Box 28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3" name="Text Box 28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4" name="Text Box 28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5" name="Text Box 28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6" name="Text Box 28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7" name="Text Box 28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8" name="Text Box 28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9" name="Text Box 28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0" name="Text Box 28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1" name="Text Box 28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2" name="Text Box 28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3" name="Text Box 28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4" name="Text Box 28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5" name="Text Box 28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6" name="Text Box 28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7" name="Text Box 28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8" name="Text Box 28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9" name="Text Box 28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0" name="Text Box 28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1" name="Text Box 28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2" name="Text Box 28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3" name="Text Box 28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4" name="Text Box 28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5" name="Text Box 28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6" name="Text Box 28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7" name="Text Box 28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8" name="Text Box 28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9" name="Text Box 28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0" name="Text Box 28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1" name="Text Box 28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2" name="Text Box 28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3" name="Text Box 28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4" name="Text Box 28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5" name="Text Box 28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6" name="Text Box 28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7" name="Text Box 28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8" name="Text Box 28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9" name="Text Box 28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0" name="Text Box 28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1" name="Text Box 28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2" name="Text Box 28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3" name="Text Box 28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4" name="Text Box 28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5" name="Text Box 28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6" name="Text Box 28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7" name="Text Box 28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8" name="Text Box 28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9" name="Text Box 28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0" name="Text Box 28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1" name="Text Box 28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2" name="Text Box 28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3" name="Text Box 28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4" name="Text Box 28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5" name="Text Box 28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6" name="Text Box 28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7" name="Text Box 28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8" name="Text Box 28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9" name="Text Box 28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0" name="Text Box 28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1" name="Text Box 28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2" name="Text Box 28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3" name="Text Box 28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4" name="Text Box 28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5" name="Text Box 28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6" name="Text Box 28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7" name="Text Box 28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8" name="Text Box 28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9" name="Text Box 28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0" name="Text Box 28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1" name="Text Box 28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2" name="Text Box 28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3" name="Text Box 28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4" name="Text Box 28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5" name="Text Box 28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6" name="Text Box 28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7" name="Text Box 28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8" name="Text Box 28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9" name="Text Box 28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0" name="Text Box 28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1" name="Text Box 28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2" name="Text Box 28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3" name="Text Box 28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4" name="Text Box 28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5" name="Text Box 29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6" name="Text Box 29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7" name="Text Box 29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8" name="Text Box 29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9" name="Text Box 29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80" name="Text Box 29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81" name="Text Box 29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82" name="Text Box 29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83" name="Text Box 29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84" name="Text Box 29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85" name="Text Box 29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86" name="Text Box 29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87" name="Text Box 29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88" name="Text Box 29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89" name="Text Box 29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90" name="Text Box 29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91" name="Text Box 29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92" name="Text Box 29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93" name="Text Box 29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94" name="Text Box 29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95" name="Text Box 29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96" name="Text Box 29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97" name="Text Box 29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98" name="Text Box 29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99" name="Text Box 29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00" name="Text Box 29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01" name="Text Box 29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02" name="Text Box 29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03" name="Text Box 29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04" name="Text Box 29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05" name="Text Box 29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06" name="Text Box 29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07" name="Text Box 29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08" name="Text Box 29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09" name="Text Box 29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10" name="Text Box 29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11" name="Text Box 29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12" name="Text Box 29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13" name="Text Box 29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14" name="Text Box 29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15" name="Text Box 29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16" name="Text Box 29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17" name="Text Box 29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18" name="Text Box 29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19" name="Text Box 29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20" name="Text Box 29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21" name="Text Box 29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22" name="Text Box 29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23" name="Text Box 29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24" name="Text Box 29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25" name="Text Box 29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26" name="Text Box 29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27" name="Text Box 29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28" name="Text Box 29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29" name="Text Box 29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30" name="Text Box 29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31" name="Text Box 29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32" name="Text Box 29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33" name="Text Box 29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34" name="Text Box 29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35" name="Text Box 29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36" name="Text Box 29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37" name="Text Box 29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38" name="Text Box 29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39" name="Text Box 29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40" name="Text Box 29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41" name="Text Box 29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42" name="Text Box 29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43" name="Text Box 29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44" name="Text Box 29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45" name="Text Box 29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46" name="Text Box 29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47" name="Text Box 29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48" name="Text Box 29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49" name="Text Box 29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50" name="Text Box 29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51" name="Text Box 29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52" name="Text Box 29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53" name="Text Box 29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54" name="Text Box 29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55" name="Text Box 29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56" name="Text Box 29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57" name="Text Box 29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58" name="Text Box 29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59" name="Text Box 29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60" name="Text Box 29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61" name="Text Box 29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62" name="Text Box 29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63" name="Text Box 29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64" name="Text Box 29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65" name="Text Box 29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66" name="Text Box 29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67" name="Text Box 29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68" name="Text Box 29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69" name="Text Box 29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70" name="Text Box 29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71" name="Text Box 29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72" name="Text Box 29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73" name="Text Box 29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74" name="Text Box 29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75" name="Text Box 30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76" name="Text Box 30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77" name="Text Box 30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78" name="Text Box 30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79" name="Text Box 30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80" name="Text Box 30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81" name="Text Box 30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82" name="Text Box 30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83" name="Text Box 30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84" name="Text Box 30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85" name="Text Box 30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86" name="Text Box 30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87" name="Text Box 30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88" name="Text Box 30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89" name="Text Box 30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90" name="Text Box 30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91" name="Text Box 30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92" name="Text Box 30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93" name="Text Box 30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94" name="Text Box 30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95" name="Text Box 30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96" name="Text Box 30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97" name="Text Box 30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98" name="Text Box 30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399" name="Text Box 30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00" name="Text Box 30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01" name="Text Box 30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02" name="Text Box 30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03" name="Text Box 30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04" name="Text Box 30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05" name="Text Box 30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06" name="Text Box 30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07" name="Text Box 30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08" name="Text Box 30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09" name="Text Box 30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10" name="Text Box 30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11" name="Text Box 30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12" name="Text Box 30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13" name="Text Box 30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14" name="Text Box 30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15" name="Text Box 30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16" name="Text Box 30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17" name="Text Box 30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18" name="Text Box 30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19" name="Text Box 30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20" name="Text Box 30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21" name="Text Box 30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22" name="Text Box 30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23" name="Text Box 30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24" name="Text Box 30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25" name="Text Box 30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26" name="Text Box 30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27" name="Text Box 30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28" name="Text Box 30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29" name="Text Box 30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30" name="Text Box 30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31" name="Text Box 30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32" name="Text Box 30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33" name="Text Box 30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34" name="Text Box 30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35" name="Text Box 30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36" name="Text Box 30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37" name="Text Box 30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38" name="Text Box 30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39" name="Text Box 30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40" name="Text Box 30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41" name="Text Box 30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42" name="Text Box 30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43" name="Text Box 30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44" name="Text Box 30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45" name="Text Box 30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46" name="Text Box 30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47" name="Text Box 30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48" name="Text Box 30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49" name="Text Box 30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50" name="Text Box 30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51" name="Text Box 30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52" name="Text Box 30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53" name="Text Box 30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54" name="Text Box 30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55" name="Text Box 30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56" name="Text Box 30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57" name="Text Box 30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58" name="Text Box 30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59" name="Text Box 30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60" name="Text Box 30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61" name="Text Box 30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62" name="Text Box 30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63" name="Text Box 30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64" name="Text Box 30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65" name="Text Box 30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66" name="Text Box 30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67" name="Text Box 30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68" name="Text Box 30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69" name="Text Box 30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70" name="Text Box 30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71" name="Text Box 30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72" name="Text Box 30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73" name="Text Box 30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74" name="Text Box 30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75" name="Text Box 31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76" name="Text Box 31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77" name="Text Box 31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78" name="Text Box 31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79" name="Text Box 31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80" name="Text Box 31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81" name="Text Box 31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82" name="Text Box 31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83" name="Text Box 31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84" name="Text Box 31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85" name="Text Box 31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86" name="Text Box 31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87" name="Text Box 31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88" name="Text Box 31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89" name="Text Box 31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90" name="Text Box 31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91" name="Text Box 31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92" name="Text Box 31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93" name="Text Box 31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94" name="Text Box 31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95" name="Text Box 31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96" name="Text Box 31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97" name="Text Box 31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98" name="Text Box 31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499" name="Text Box 31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00" name="Text Box 31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01" name="Text Box 31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02" name="Text Box 31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03" name="Text Box 31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04" name="Text Box 31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05" name="Text Box 31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06" name="Text Box 31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07" name="Text Box 31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08" name="Text Box 31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09" name="Text Box 31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10" name="Text Box 31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11" name="Text Box 31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12" name="Text Box 31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13" name="Text Box 31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14" name="Text Box 31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15" name="Text Box 31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16" name="Text Box 31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17" name="Text Box 31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18" name="Text Box 31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19" name="Text Box 31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20" name="Text Box 31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21" name="Text Box 31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22" name="Text Box 31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23" name="Text Box 31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24" name="Text Box 31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25" name="Text Box 31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26" name="Text Box 31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27" name="Text Box 31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28" name="Text Box 31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29" name="Text Box 31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30" name="Text Box 31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31" name="Text Box 31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32" name="Text Box 31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33" name="Text Box 31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34" name="Text Box 31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35" name="Text Box 31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36" name="Text Box 31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37" name="Text Box 31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38" name="Text Box 31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39" name="Text Box 31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40" name="Text Box 31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41" name="Text Box 31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42" name="Text Box 31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43" name="Text Box 31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44" name="Text Box 31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45" name="Text Box 31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46" name="Text Box 31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47" name="Text Box 31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48" name="Text Box 31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49" name="Text Box 31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50" name="Text Box 31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51" name="Text Box 31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52" name="Text Box 31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53" name="Text Box 31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54" name="Text Box 31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55" name="Text Box 31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56" name="Text Box 31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57" name="Text Box 31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58" name="Text Box 31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59" name="Text Box 31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60" name="Text Box 31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61" name="Text Box 31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62" name="Text Box 31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63" name="Text Box 31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64" name="Text Box 31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65" name="Text Box 31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66" name="Text Box 31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67" name="Text Box 31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68" name="Text Box 31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69" name="Text Box 31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70" name="Text Box 31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71" name="Text Box 31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72" name="Text Box 31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73" name="Text Box 31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74" name="Text Box 31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75" name="Text Box 32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76" name="Text Box 32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77" name="Text Box 32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78" name="Text Box 32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79" name="Text Box 32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80" name="Text Box 32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81" name="Text Box 32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82" name="Text Box 32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83" name="Text Box 32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84" name="Text Box 32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85" name="Text Box 32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86" name="Text Box 32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87" name="Text Box 32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88" name="Text Box 32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89" name="Text Box 32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90" name="Text Box 32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91" name="Text Box 32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92" name="Text Box 32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93" name="Text Box 32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94" name="Text Box 32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95" name="Text Box 32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96" name="Text Box 32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97" name="Text Box 32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98" name="Text Box 32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599" name="Text Box 32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00" name="Text Box 32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01" name="Text Box 32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02" name="Text Box 32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03" name="Text Box 32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04" name="Text Box 32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05" name="Text Box 32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06" name="Text Box 32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07" name="Text Box 32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08" name="Text Box 32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09" name="Text Box 32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10" name="Text Box 32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11" name="Text Box 32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12" name="Text Box 32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13" name="Text Box 32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14" name="Text Box 32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15" name="Text Box 32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16" name="Text Box 32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17" name="Text Box 32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18" name="Text Box 32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19" name="Text Box 32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20" name="Text Box 32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21" name="Text Box 32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22" name="Text Box 32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23" name="Text Box 32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24" name="Text Box 32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25" name="Text Box 32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26" name="Text Box 32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27" name="Text Box 32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28" name="Text Box 32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29" name="Text Box 32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30" name="Text Box 32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31" name="Text Box 32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32" name="Text Box 32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33" name="Text Box 32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34" name="Text Box 32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35" name="Text Box 32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36" name="Text Box 32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37" name="Text Box 32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38" name="Text Box 32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39" name="Text Box 32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40" name="Text Box 32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41" name="Text Box 32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42" name="Text Box 32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43" name="Text Box 32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44" name="Text Box 32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45" name="Text Box 32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46" name="Text Box 32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47" name="Text Box 32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48" name="Text Box 32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49" name="Text Box 32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50" name="Text Box 32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51" name="Text Box 32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52" name="Text Box 32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53" name="Text Box 32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54" name="Text Box 32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55" name="Text Box 32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56" name="Text Box 32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57" name="Text Box 32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58" name="Text Box 32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59" name="Text Box 32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60" name="Text Box 32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61" name="Text Box 32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62" name="Text Box 32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63" name="Text Box 32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64" name="Text Box 32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65" name="Text Box 32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66" name="Text Box 32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67" name="Text Box 32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68" name="Text Box 32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69" name="Text Box 32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70" name="Text Box 32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71" name="Text Box 32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72" name="Text Box 32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73" name="Text Box 32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74" name="Text Box 32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75" name="Text Box 33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76" name="Text Box 33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77" name="Text Box 33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78" name="Text Box 33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79" name="Text Box 33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80" name="Text Box 33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81" name="Text Box 33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82" name="Text Box 33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83" name="Text Box 33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84" name="Text Box 33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85" name="Text Box 33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86" name="Text Box 33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87" name="Text Box 33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88" name="Text Box 33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89" name="Text Box 33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90" name="Text Box 33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91" name="Text Box 33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92" name="Text Box 33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93" name="Text Box 33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94" name="Text Box 33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95" name="Text Box 33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96" name="Text Box 33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97" name="Text Box 33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98" name="Text Box 33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699" name="Text Box 33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00" name="Text Box 33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01" name="Text Box 33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02" name="Text Box 33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03" name="Text Box 33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04" name="Text Box 33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05" name="Text Box 33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06" name="Text Box 33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07" name="Text Box 33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08" name="Text Box 33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09" name="Text Box 33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10" name="Text Box 33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11" name="Text Box 33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12" name="Text Box 33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13" name="Text Box 33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14" name="Text Box 33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15" name="Text Box 33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16" name="Text Box 33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17" name="Text Box 33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18" name="Text Box 33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19" name="Text Box 33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20" name="Text Box 33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21" name="Text Box 33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22" name="Text Box 33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23" name="Text Box 33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24" name="Text Box 33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25" name="Text Box 33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26" name="Text Box 33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27" name="Text Box 33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28" name="Text Box 33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29" name="Text Box 33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30" name="Text Box 33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31" name="Text Box 33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32" name="Text Box 33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33" name="Text Box 33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34" name="Text Box 33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35" name="Text Box 33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36" name="Text Box 33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37" name="Text Box 33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38" name="Text Box 33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39" name="Text Box 33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40" name="Text Box 33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41" name="Text Box 33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42" name="Text Box 33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43" name="Text Box 33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44" name="Text Box 33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45" name="Text Box 33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46" name="Text Box 33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47" name="Text Box 33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48" name="Text Box 33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49" name="Text Box 33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50" name="Text Box 33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51" name="Text Box 33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52" name="Text Box 33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53" name="Text Box 33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54" name="Text Box 33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55" name="Text Box 33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56" name="Text Box 33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57" name="Text Box 33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58" name="Text Box 33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59" name="Text Box 33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60" name="Text Box 33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61" name="Text Box 33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62" name="Text Box 33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63" name="Text Box 33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64" name="Text Box 33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65" name="Text Box 33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66" name="Text Box 33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67" name="Text Box 33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68" name="Text Box 33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69" name="Text Box 33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70" name="Text Box 33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71" name="Text Box 33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72" name="Text Box 33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73" name="Text Box 33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74" name="Text Box 33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75" name="Text Box 34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76" name="Text Box 34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77" name="Text Box 34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78" name="Text Box 34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79" name="Text Box 34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80" name="Text Box 34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81" name="Text Box 34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82" name="Text Box 34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83" name="Text Box 34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84" name="Text Box 34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85" name="Text Box 34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86" name="Text Box 34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87" name="Text Box 34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88" name="Text Box 34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89" name="Text Box 34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90" name="Text Box 34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91" name="Text Box 34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92" name="Text Box 34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93" name="Text Box 34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94" name="Text Box 34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95" name="Text Box 34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96" name="Text Box 34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97" name="Text Box 34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98" name="Text Box 34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799" name="Text Box 34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00" name="Text Box 34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01" name="Text Box 34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02" name="Text Box 34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03" name="Text Box 34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04" name="Text Box 34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05" name="Text Box 34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06" name="Text Box 34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07" name="Text Box 34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08" name="Text Box 34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09" name="Text Box 34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10" name="Text Box 34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11" name="Text Box 34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12" name="Text Box 34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13" name="Text Box 34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14" name="Text Box 34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15" name="Text Box 34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16" name="Text Box 34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17" name="Text Box 34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18" name="Text Box 34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19" name="Text Box 34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20" name="Text Box 34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21" name="Text Box 34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22" name="Text Box 34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23" name="Text Box 34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24" name="Text Box 34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25" name="Text Box 34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26" name="Text Box 34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27" name="Text Box 34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28" name="Text Box 34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29" name="Text Box 34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30" name="Text Box 34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31" name="Text Box 34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32" name="Text Box 34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33" name="Text Box 34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34" name="Text Box 34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35" name="Text Box 34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36" name="Text Box 34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37" name="Text Box 34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38" name="Text Box 34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39" name="Text Box 34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40" name="Text Box 34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41" name="Text Box 34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42" name="Text Box 34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43" name="Text Box 34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44" name="Text Box 34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45" name="Text Box 34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46" name="Text Box 34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47" name="Text Box 34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48" name="Text Box 34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49" name="Text Box 34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50" name="Text Box 34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51" name="Text Box 34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52" name="Text Box 34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53" name="Text Box 34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54" name="Text Box 34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55" name="Text Box 34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56" name="Text Box 34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57" name="Text Box 34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58" name="Text Box 34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59" name="Text Box 34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60" name="Text Box 34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61" name="Text Box 34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62" name="Text Box 34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63" name="Text Box 34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64" name="Text Box 34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65" name="Text Box 34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66" name="Text Box 34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67" name="Text Box 34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68" name="Text Box 34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69" name="Text Box 34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70" name="Text Box 34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71" name="Text Box 34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72" name="Text Box 34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73" name="Text Box 34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74" name="Text Box 34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75" name="Text Box 35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76" name="Text Box 35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77" name="Text Box 35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78" name="Text Box 35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79" name="Text Box 35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80" name="Text Box 35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81" name="Text Box 35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82" name="Text Box 35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83" name="Text Box 35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84" name="Text Box 35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85" name="Text Box 35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86" name="Text Box 35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87" name="Text Box 35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88" name="Text Box 35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89" name="Text Box 35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90" name="Text Box 35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91" name="Text Box 35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92" name="Text Box 35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93" name="Text Box 35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94" name="Text Box 35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95" name="Text Box 35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96" name="Text Box 35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97" name="Text Box 35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98" name="Text Box 35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899" name="Text Box 35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00" name="Text Box 35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01" name="Text Box 35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02" name="Text Box 35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03" name="Text Box 35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04" name="Text Box 35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05" name="Text Box 35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06" name="Text Box 35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07" name="Text Box 35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08" name="Text Box 35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09" name="Text Box 35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10" name="Text Box 35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11" name="Text Box 35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12" name="Text Box 35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13" name="Text Box 35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14" name="Text Box 35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15" name="Text Box 35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16" name="Text Box 35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17" name="Text Box 35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18" name="Text Box 35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19" name="Text Box 35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20" name="Text Box 35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21" name="Text Box 35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22" name="Text Box 35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23" name="Text Box 35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24" name="Text Box 35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25" name="Text Box 35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26" name="Text Box 35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27" name="Text Box 35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28" name="Text Box 35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29" name="Text Box 35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30" name="Text Box 35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31" name="Text Box 35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32" name="Text Box 35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33" name="Text Box 35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34" name="Text Box 35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35" name="Text Box 35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36" name="Text Box 35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37" name="Text Box 35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38" name="Text Box 35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39" name="Text Box 35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40" name="Text Box 35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41" name="Text Box 35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42" name="Text Box 35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43" name="Text Box 35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44" name="Text Box 35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45" name="Text Box 35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46" name="Text Box 35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47" name="Text Box 35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48" name="Text Box 35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49" name="Text Box 35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50" name="Text Box 35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51" name="Text Box 35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52" name="Text Box 35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53" name="Text Box 35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54" name="Text Box 35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55" name="Text Box 35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56" name="Text Box 35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57" name="Text Box 35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58" name="Text Box 35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59" name="Text Box 35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60" name="Text Box 35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61" name="Text Box 35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62" name="Text Box 35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63" name="Text Box 35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64" name="Text Box 35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65" name="Text Box 35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66" name="Text Box 35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67" name="Text Box 35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68" name="Text Box 35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69" name="Text Box 35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70" name="Text Box 35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71" name="Text Box 35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72" name="Text Box 35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73" name="Text Box 35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74" name="Text Box 35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75" name="Text Box 36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76" name="Text Box 36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77" name="Text Box 36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78" name="Text Box 36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79" name="Text Box 36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80" name="Text Box 36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81" name="Text Box 36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82" name="Text Box 36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83" name="Text Box 36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84" name="Text Box 36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85" name="Text Box 36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86" name="Text Box 36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87" name="Text Box 36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88" name="Text Box 36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89" name="Text Box 36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90" name="Text Box 36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91" name="Text Box 36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92" name="Text Box 36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93" name="Text Box 36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94" name="Text Box 36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95" name="Text Box 36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96" name="Text Box 36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97" name="Text Box 36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98" name="Text Box 36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999" name="Text Box 36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00" name="Text Box 36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01" name="Text Box 36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02" name="Text Box 36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03" name="Text Box 36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04" name="Text Box 36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05" name="Text Box 36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06" name="Text Box 36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07" name="Text Box 36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08" name="Text Box 36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09" name="Text Box 36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10" name="Text Box 36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11" name="Text Box 36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12" name="Text Box 36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13" name="Text Box 36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14" name="Text Box 36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15" name="Text Box 36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16" name="Text Box 36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17" name="Text Box 36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18" name="Text Box 36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19" name="Text Box 36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20" name="Text Box 36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21" name="Text Box 36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22" name="Text Box 36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23" name="Text Box 36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24" name="Text Box 36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25" name="Text Box 36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26" name="Text Box 36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27" name="Text Box 36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28" name="Text Box 36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29" name="Text Box 36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30" name="Text Box 36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31" name="Text Box 36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32" name="Text Box 36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33" name="Text Box 36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34" name="Text Box 36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35" name="Text Box 36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36" name="Text Box 36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37" name="Text Box 36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38" name="Text Box 36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39" name="Text Box 36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40" name="Text Box 36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41" name="Text Box 36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42" name="Text Box 36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43" name="Text Box 36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44" name="Text Box 36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45" name="Text Box 36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46" name="Text Box 36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47" name="Text Box 36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48" name="Text Box 36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49" name="Text Box 36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50" name="Text Box 36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51" name="Text Box 36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52" name="Text Box 36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53" name="Text Box 36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54" name="Text Box 36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55" name="Text Box 36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56" name="Text Box 36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57" name="Text Box 36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58" name="Text Box 36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59" name="Text Box 36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60" name="Text Box 36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61" name="Text Box 36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62" name="Text Box 36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63" name="Text Box 36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64" name="Text Box 36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65" name="Text Box 36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66" name="Text Box 36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67" name="Text Box 36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68" name="Text Box 36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69" name="Text Box 36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70" name="Text Box 36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71" name="Text Box 36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72" name="Text Box 36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73" name="Text Box 36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74" name="Text Box 36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75" name="Text Box 37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76" name="Text Box 37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77" name="Text Box 37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78" name="Text Box 37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79" name="Text Box 37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80" name="Text Box 37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81" name="Text Box 37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82" name="Text Box 37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83" name="Text Box 37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84" name="Text Box 37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85" name="Text Box 37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86" name="Text Box 37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87" name="Text Box 37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88" name="Text Box 37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89" name="Text Box 37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90" name="Text Box 37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91" name="Text Box 37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92" name="Text Box 37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93" name="Text Box 37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94" name="Text Box 37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95" name="Text Box 37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96" name="Text Box 37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97" name="Text Box 37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98" name="Text Box 37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099" name="Text Box 37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00" name="Text Box 37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01" name="Text Box 37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02" name="Text Box 37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03" name="Text Box 37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04" name="Text Box 37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05" name="Text Box 37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06" name="Text Box 37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07" name="Text Box 37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08" name="Text Box 37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09" name="Text Box 37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10" name="Text Box 37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11" name="Text Box 37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12" name="Text Box 37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13" name="Text Box 37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14" name="Text Box 37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15" name="Text Box 37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16" name="Text Box 37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17" name="Text Box 37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18" name="Text Box 37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19" name="Text Box 37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20" name="Text Box 37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21" name="Text Box 37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22" name="Text Box 37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23" name="Text Box 37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24" name="Text Box 37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25" name="Text Box 37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26" name="Text Box 37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27" name="Text Box 37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28" name="Text Box 37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29" name="Text Box 37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30" name="Text Box 37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31" name="Text Box 37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32" name="Text Box 37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33" name="Text Box 37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34" name="Text Box 37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35" name="Text Box 37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36" name="Text Box 37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37" name="Text Box 37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38" name="Text Box 37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39" name="Text Box 37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40" name="Text Box 37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41" name="Text Box 37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42" name="Text Box 37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43" name="Text Box 37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44" name="Text Box 37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45" name="Text Box 37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46" name="Text Box 37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47" name="Text Box 37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48" name="Text Box 37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49" name="Text Box 37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50" name="Text Box 37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51" name="Text Box 37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52" name="Text Box 37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53" name="Text Box 37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54" name="Text Box 37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55" name="Text Box 37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56" name="Text Box 37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57" name="Text Box 37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58" name="Text Box 37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59" name="Text Box 37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60" name="Text Box 37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61" name="Text Box 37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62" name="Text Box 37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63" name="Text Box 37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64" name="Text Box 37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65" name="Text Box 37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66" name="Text Box 37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67" name="Text Box 37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68" name="Text Box 37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69" name="Text Box 37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70" name="Text Box 37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71" name="Text Box 37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72" name="Text Box 37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73" name="Text Box 37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74" name="Text Box 37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75" name="Text Box 38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76" name="Text Box 38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77" name="Text Box 38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78" name="Text Box 38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79" name="Text Box 38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80" name="Text Box 38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81" name="Text Box 38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82" name="Text Box 38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83" name="Text Box 38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84" name="Text Box 38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85" name="Text Box 38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86" name="Text Box 38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87" name="Text Box 38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88" name="Text Box 38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89" name="Text Box 38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90" name="Text Box 38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91" name="Text Box 38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92" name="Text Box 38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93" name="Text Box 38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94" name="Text Box 38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95" name="Text Box 38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96" name="Text Box 38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97" name="Text Box 38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98" name="Text Box 38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199" name="Text Box 38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00" name="Text Box 38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01" name="Text Box 38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02" name="Text Box 38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03" name="Text Box 38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04" name="Text Box 38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05" name="Text Box 38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06" name="Text Box 38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07" name="Text Box 38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08" name="Text Box 38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09" name="Text Box 38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10" name="Text Box 38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11" name="Text Box 38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12" name="Text Box 38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13" name="Text Box 38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14" name="Text Box 38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15" name="Text Box 38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16" name="Text Box 38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17" name="Text Box 38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18" name="Text Box 38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19" name="Text Box 38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20" name="Text Box 38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21" name="Text Box 38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22" name="Text Box 38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23" name="Text Box 38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24" name="Text Box 38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25" name="Text Box 38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26" name="Text Box 38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27" name="Text Box 38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28" name="Text Box 38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29" name="Text Box 38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30" name="Text Box 38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31" name="Text Box 38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32" name="Text Box 38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33" name="Text Box 38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34" name="Text Box 38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35" name="Text Box 38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36" name="Text Box 38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37" name="Text Box 38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38" name="Text Box 38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39" name="Text Box 38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40" name="Text Box 38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41" name="Text Box 38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42" name="Text Box 38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43" name="Text Box 38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44" name="Text Box 38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45" name="Text Box 38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46" name="Text Box 38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47" name="Text Box 38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48" name="Text Box 38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49" name="Text Box 38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50" name="Text Box 38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51" name="Text Box 38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52" name="Text Box 38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53" name="Text Box 38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54" name="Text Box 38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55" name="Text Box 38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56" name="Text Box 38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57" name="Text Box 38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58" name="Text Box 38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59" name="Text Box 38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60" name="Text Box 38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61" name="Text Box 38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62" name="Text Box 38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63" name="Text Box 38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64" name="Text Box 38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65" name="Text Box 38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66" name="Text Box 38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67" name="Text Box 38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68" name="Text Box 38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69" name="Text Box 38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70" name="Text Box 38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71" name="Text Box 38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72" name="Text Box 38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73" name="Text Box 38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74" name="Text Box 38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75" name="Text Box 39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76" name="Text Box 39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77" name="Text Box 39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78" name="Text Box 39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79" name="Text Box 39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80" name="Text Box 39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81" name="Text Box 39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82" name="Text Box 39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83" name="Text Box 39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84" name="Text Box 39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85" name="Text Box 39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86" name="Text Box 39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87" name="Text Box 39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88" name="Text Box 39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89" name="Text Box 39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90" name="Text Box 39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91" name="Text Box 39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92" name="Text Box 39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93" name="Text Box 39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94" name="Text Box 39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95" name="Text Box 39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96" name="Text Box 39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97" name="Text Box 39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98" name="Text Box 39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299" name="Text Box 39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00" name="Text Box 39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01" name="Text Box 39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02" name="Text Box 39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03" name="Text Box 39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04" name="Text Box 39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05" name="Text Box 39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06" name="Text Box 39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07" name="Text Box 39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08" name="Text Box 39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09" name="Text Box 39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10" name="Text Box 39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11" name="Text Box 39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12" name="Text Box 39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13" name="Text Box 39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14" name="Text Box 39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15" name="Text Box 39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16" name="Text Box 39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17" name="Text Box 39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18" name="Text Box 39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19" name="Text Box 39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20" name="Text Box 39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21" name="Text Box 39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22" name="Text Box 39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23" name="Text Box 39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24" name="Text Box 39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25" name="Text Box 39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26" name="Text Box 39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27" name="Text Box 39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28" name="Text Box 39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29" name="Text Box 39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30" name="Text Box 39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31" name="Text Box 39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32" name="Text Box 39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33" name="Text Box 39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34" name="Text Box 39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35" name="Text Box 39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36" name="Text Box 39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37" name="Text Box 39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38" name="Text Box 39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39" name="Text Box 39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40" name="Text Box 39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41" name="Text Box 39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42" name="Text Box 39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43" name="Text Box 39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44" name="Text Box 39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45" name="Text Box 39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46" name="Text Box 39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47" name="Text Box 39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48" name="Text Box 39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49" name="Text Box 39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50" name="Text Box 39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51" name="Text Box 39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52" name="Text Box 39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53" name="Text Box 39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54" name="Text Box 39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55" name="Text Box 39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56" name="Text Box 39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57" name="Text Box 39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58" name="Text Box 39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59" name="Text Box 39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60" name="Text Box 39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61" name="Text Box 39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62" name="Text Box 39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63" name="Text Box 39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64" name="Text Box 39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65" name="Text Box 39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66" name="Text Box 39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67" name="Text Box 39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68" name="Text Box 39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69" name="Text Box 39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70" name="Text Box 39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71" name="Text Box 39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72" name="Text Box 39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73" name="Text Box 39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74" name="Text Box 39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75" name="Text Box 40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76" name="Text Box 40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77" name="Text Box 40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78" name="Text Box 40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79" name="Text Box 40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80" name="Text Box 40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81" name="Text Box 40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82" name="Text Box 40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83" name="Text Box 40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84" name="Text Box 40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85" name="Text Box 40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86" name="Text Box 40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87" name="Text Box 40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88" name="Text Box 40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89" name="Text Box 40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90" name="Text Box 40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91" name="Text Box 40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92" name="Text Box 40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93" name="Text Box 40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94" name="Text Box 40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95" name="Text Box 40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96" name="Text Box 40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97" name="Text Box 40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98" name="Text Box 40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399" name="Text Box 40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00" name="Text Box 40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01" name="Text Box 40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02" name="Text Box 40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03" name="Text Box 40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04" name="Text Box 40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05" name="Text Box 40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06" name="Text Box 40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07" name="Text Box 40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08" name="Text Box 40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09" name="Text Box 40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10" name="Text Box 40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11" name="Text Box 40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12" name="Text Box 40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13" name="Text Box 40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14" name="Text Box 40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15" name="Text Box 40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16" name="Text Box 40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17" name="Text Box 40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18" name="Text Box 40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19" name="Text Box 40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20" name="Text Box 40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21" name="Text Box 40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22" name="Text Box 40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23" name="Text Box 40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24" name="Text Box 40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25" name="Text Box 40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26" name="Text Box 40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27" name="Text Box 40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28" name="Text Box 40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29" name="Text Box 40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30" name="Text Box 40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31" name="Text Box 40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32" name="Text Box 40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33" name="Text Box 40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34" name="Text Box 40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35" name="Text Box 40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36" name="Text Box 40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37" name="Text Box 40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38" name="Text Box 40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39" name="Text Box 40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40" name="Text Box 40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41" name="Text Box 40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42" name="Text Box 40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43" name="Text Box 40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44" name="Text Box 40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45" name="Text Box 40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46" name="Text Box 40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47" name="Text Box 40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48" name="Text Box 40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49" name="Text Box 40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50" name="Text Box 40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51" name="Text Box 40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52" name="Text Box 40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53" name="Text Box 40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54" name="Text Box 40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55" name="Text Box 40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56" name="Text Box 40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57" name="Text Box 40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58" name="Text Box 40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59" name="Text Box 40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60" name="Text Box 40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61" name="Text Box 40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62" name="Text Box 40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63" name="Text Box 40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64" name="Text Box 40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65" name="Text Box 40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66" name="Text Box 40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67" name="Text Box 40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68" name="Text Box 40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69" name="Text Box 40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70" name="Text Box 40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71" name="Text Box 40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72" name="Text Box 40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73" name="Text Box 40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74" name="Text Box 40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75" name="Text Box 41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76" name="Text Box 41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77" name="Text Box 41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78" name="Text Box 41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79" name="Text Box 41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80" name="Text Box 41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81" name="Text Box 41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82" name="Text Box 41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83" name="Text Box 41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84" name="Text Box 41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85" name="Text Box 41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86" name="Text Box 41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87" name="Text Box 41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88" name="Text Box 41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89" name="Text Box 41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90" name="Text Box 41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91" name="Text Box 41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92" name="Text Box 41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93" name="Text Box 41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94" name="Text Box 41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95" name="Text Box 41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96" name="Text Box 41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97" name="Text Box 41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98" name="Text Box 41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499" name="Text Box 41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00" name="Text Box 41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01" name="Text Box 41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02" name="Text Box 41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03" name="Text Box 41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04" name="Text Box 41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05" name="Text Box 41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06" name="Text Box 41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07" name="Text Box 41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08" name="Text Box 41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09" name="Text Box 41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10" name="Text Box 41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11" name="Text Box 41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12" name="Text Box 41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13" name="Text Box 41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14" name="Text Box 41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15" name="Text Box 41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16" name="Text Box 41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17" name="Text Box 41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18" name="Text Box 41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19" name="Text Box 41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20" name="Text Box 41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21" name="Text Box 41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22" name="Text Box 41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23" name="Text Box 41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24" name="Text Box 41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25" name="Text Box 41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26" name="Text Box 41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27" name="Text Box 41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28" name="Text Box 41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29" name="Text Box 41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30" name="Text Box 41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31" name="Text Box 41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32" name="Text Box 41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33" name="Text Box 41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34" name="Text Box 41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35" name="Text Box 41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36" name="Text Box 41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37" name="Text Box 41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38" name="Text Box 41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39" name="Text Box 41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40" name="Text Box 41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41" name="Text Box 41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42" name="Text Box 41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43" name="Text Box 41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44" name="Text Box 41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45" name="Text Box 41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46" name="Text Box 41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47" name="Text Box 41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48" name="Text Box 41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49" name="Text Box 41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50" name="Text Box 41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51" name="Text Box 41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52" name="Text Box 41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53" name="Text Box 41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54" name="Text Box 41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55" name="Text Box 41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56" name="Text Box 41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57" name="Text Box 41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58" name="Text Box 41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59" name="Text Box 41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60" name="Text Box 41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61" name="Text Box 41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62" name="Text Box 41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63" name="Text Box 41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64" name="Text Box 41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65" name="Text Box 41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66" name="Text Box 41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67" name="Text Box 41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68" name="Text Box 41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69" name="Text Box 41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70" name="Text Box 41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71" name="Text Box 41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72" name="Text Box 41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73" name="Text Box 41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74" name="Text Box 41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75" name="Text Box 42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76" name="Text Box 42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77" name="Text Box 42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78" name="Text Box 42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79" name="Text Box 42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80" name="Text Box 42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81" name="Text Box 42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82" name="Text Box 42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83" name="Text Box 42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84" name="Text Box 42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85" name="Text Box 42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86" name="Text Box 42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87" name="Text Box 42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88" name="Text Box 42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89" name="Text Box 42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90" name="Text Box 42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91" name="Text Box 42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92" name="Text Box 42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93" name="Text Box 42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94" name="Text Box 42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95" name="Text Box 42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96" name="Text Box 42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97" name="Text Box 42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98" name="Text Box 42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599" name="Text Box 42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00" name="Text Box 42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01" name="Text Box 42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02" name="Text Box 42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03" name="Text Box 42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04" name="Text Box 42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05" name="Text Box 42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06" name="Text Box 42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07" name="Text Box 42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08" name="Text Box 42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09" name="Text Box 42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10" name="Text Box 42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11" name="Text Box 42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12" name="Text Box 42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13" name="Text Box 42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14" name="Text Box 42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15" name="Text Box 42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16" name="Text Box 42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17" name="Text Box 42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18" name="Text Box 42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19" name="Text Box 42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20" name="Text Box 42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21" name="Text Box 42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22" name="Text Box 42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23" name="Text Box 42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24" name="Text Box 42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25" name="Text Box 42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26" name="Text Box 42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27" name="Text Box 42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28" name="Text Box 42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29" name="Text Box 42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30" name="Text Box 42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31" name="Text Box 42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32" name="Text Box 42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33" name="Text Box 42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34" name="Text Box 42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35" name="Text Box 42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36" name="Text Box 42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37" name="Text Box 42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38" name="Text Box 42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39" name="Text Box 42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40" name="Text Box 42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41" name="Text Box 42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42" name="Text Box 42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43" name="Text Box 42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44" name="Text Box 42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45" name="Text Box 42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46" name="Text Box 42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47" name="Text Box 42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48" name="Text Box 42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49" name="Text Box 42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50" name="Text Box 42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51" name="Text Box 42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52" name="Text Box 42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53" name="Text Box 42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54" name="Text Box 42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55" name="Text Box 42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56" name="Text Box 42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57" name="Text Box 42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58" name="Text Box 42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59" name="Text Box 42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60" name="Text Box 42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61" name="Text Box 42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62" name="Text Box 42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63" name="Text Box 42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64" name="Text Box 42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65" name="Text Box 42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66" name="Text Box 42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67" name="Text Box 42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68" name="Text Box 42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69" name="Text Box 42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70" name="Text Box 42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71" name="Text Box 42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72" name="Text Box 42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73" name="Text Box 42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74" name="Text Box 42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75" name="Text Box 43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76" name="Text Box 43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77" name="Text Box 43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78" name="Text Box 43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79" name="Text Box 43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80" name="Text Box 43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81" name="Text Box 43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82" name="Text Box 43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83" name="Text Box 43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84" name="Text Box 43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85" name="Text Box 43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86" name="Text Box 43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87" name="Text Box 43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88" name="Text Box 43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89" name="Text Box 43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90" name="Text Box 43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91" name="Text Box 43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92" name="Text Box 43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93" name="Text Box 43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94" name="Text Box 43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95" name="Text Box 43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96" name="Text Box 43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97" name="Text Box 43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98" name="Text Box 43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699" name="Text Box 43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00" name="Text Box 43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01" name="Text Box 43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02" name="Text Box 43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03" name="Text Box 43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04" name="Text Box 43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05" name="Text Box 43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06" name="Text Box 43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07" name="Text Box 43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08" name="Text Box 43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09" name="Text Box 43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10" name="Text Box 43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11" name="Text Box 43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12" name="Text Box 43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13" name="Text Box 43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14" name="Text Box 43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15" name="Text Box 43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16" name="Text Box 43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17" name="Text Box 43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18" name="Text Box 43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19" name="Text Box 43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20" name="Text Box 43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21" name="Text Box 43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22" name="Text Box 43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23" name="Text Box 43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24" name="Text Box 43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25" name="Text Box 43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26" name="Text Box 43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27" name="Text Box 43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28" name="Text Box 43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29" name="Text Box 43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30" name="Text Box 43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31" name="Text Box 43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32" name="Text Box 43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33" name="Text Box 43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34" name="Text Box 43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35" name="Text Box 43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36" name="Text Box 43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37" name="Text Box 43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38" name="Text Box 43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39" name="Text Box 43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40" name="Text Box 43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41" name="Text Box 43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42" name="Text Box 43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43" name="Text Box 43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44" name="Text Box 43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45" name="Text Box 43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46" name="Text Box 43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47" name="Text Box 43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48" name="Text Box 43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49" name="Text Box 43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50" name="Text Box 43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51" name="Text Box 43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52" name="Text Box 43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53" name="Text Box 43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54" name="Text Box 43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55" name="Text Box 43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56" name="Text Box 43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57" name="Text Box 43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58" name="Text Box 43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59" name="Text Box 43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60" name="Text Box 43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61" name="Text Box 43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62" name="Text Box 43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63" name="Text Box 43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64" name="Text Box 43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65" name="Text Box 43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66" name="Text Box 43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67" name="Text Box 43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68" name="Text Box 43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69" name="Text Box 43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70" name="Text Box 43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71" name="Text Box 43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72" name="Text Box 43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73" name="Text Box 43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74" name="Text Box 43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75" name="Text Box 44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76" name="Text Box 44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77" name="Text Box 44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78" name="Text Box 44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79" name="Text Box 44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80" name="Text Box 44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81" name="Text Box 44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82" name="Text Box 44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83" name="Text Box 44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84" name="Text Box 44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85" name="Text Box 44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86" name="Text Box 44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87" name="Text Box 44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88" name="Text Box 44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89" name="Text Box 44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90" name="Text Box 44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91" name="Text Box 44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92" name="Text Box 44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93" name="Text Box 44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94" name="Text Box 44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95" name="Text Box 44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96" name="Text Box 44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97" name="Text Box 44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98" name="Text Box 44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799" name="Text Box 44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00" name="Text Box 44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01" name="Text Box 44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02" name="Text Box 44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03" name="Text Box 44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04" name="Text Box 44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05" name="Text Box 44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06" name="Text Box 44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07" name="Text Box 44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08" name="Text Box 44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09" name="Text Box 44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10" name="Text Box 44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11" name="Text Box 44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12" name="Text Box 44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13" name="Text Box 44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14" name="Text Box 44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15" name="Text Box 44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16" name="Text Box 44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17" name="Text Box 44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18" name="Text Box 44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19" name="Text Box 44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20" name="Text Box 44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21" name="Text Box 44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22" name="Text Box 44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23" name="Text Box 44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24" name="Text Box 44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25" name="Text Box 44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26" name="Text Box 44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27" name="Text Box 44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28" name="Text Box 44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29" name="Text Box 44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30" name="Text Box 44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31" name="Text Box 44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32" name="Text Box 44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33" name="Text Box 44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34" name="Text Box 44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35" name="Text Box 44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36" name="Text Box 44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37" name="Text Box 44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38" name="Text Box 44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39" name="Text Box 44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40" name="Text Box 44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41" name="Text Box 44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42" name="Text Box 44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43" name="Text Box 44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44" name="Text Box 44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45" name="Text Box 44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46" name="Text Box 44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47" name="Text Box 44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48" name="Text Box 44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49" name="Text Box 44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50" name="Text Box 44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51" name="Text Box 44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52" name="Text Box 44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53" name="Text Box 44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54" name="Text Box 44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55" name="Text Box 44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56" name="Text Box 44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57" name="Text Box 44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58" name="Text Box 44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59" name="Text Box 44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60" name="Text Box 44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61" name="Text Box 44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62" name="Text Box 44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63" name="Text Box 44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64" name="Text Box 44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65" name="Text Box 44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66" name="Text Box 44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67" name="Text Box 44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68" name="Text Box 44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69" name="Text Box 44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70" name="Text Box 44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71" name="Text Box 44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72" name="Text Box 44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73" name="Text Box 44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74" name="Text Box 44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75" name="Text Box 45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76" name="Text Box 45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77" name="Text Box 45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78" name="Text Box 45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79" name="Text Box 45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80" name="Text Box 45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81" name="Text Box 45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82" name="Text Box 45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83" name="Text Box 45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84" name="Text Box 45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85" name="Text Box 45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86" name="Text Box 45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87" name="Text Box 45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88" name="Text Box 45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89" name="Text Box 45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90" name="Text Box 45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91" name="Text Box 45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92" name="Text Box 45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93" name="Text Box 45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94" name="Text Box 45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95" name="Text Box 45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96" name="Text Box 45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97" name="Text Box 45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98" name="Text Box 45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899" name="Text Box 45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00" name="Text Box 45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01" name="Text Box 45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02" name="Text Box 45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03" name="Text Box 45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04" name="Text Box 45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05" name="Text Box 45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06" name="Text Box 45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07" name="Text Box 45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08" name="Text Box 45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09" name="Text Box 45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10" name="Text Box 45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11" name="Text Box 45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12" name="Text Box 45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13" name="Text Box 45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14" name="Text Box 45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15" name="Text Box 45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16" name="Text Box 45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17" name="Text Box 45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18" name="Text Box 45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19" name="Text Box 45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20" name="Text Box 45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21" name="Text Box 45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22" name="Text Box 45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23" name="Text Box 45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24" name="Text Box 45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25" name="Text Box 45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26" name="Text Box 45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27" name="Text Box 45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28" name="Text Box 45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29" name="Text Box 45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30" name="Text Box 45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31" name="Text Box 45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32" name="Text Box 45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33" name="Text Box 45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34" name="Text Box 45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35" name="Text Box 45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36" name="Text Box 45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37" name="Text Box 45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38" name="Text Box 45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39" name="Text Box 45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40" name="Text Box 45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41" name="Text Box 45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42" name="Text Box 45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43" name="Text Box 45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44" name="Text Box 45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45" name="Text Box 45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46" name="Text Box 45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47" name="Text Box 45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48" name="Text Box 45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49" name="Text Box 45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50" name="Text Box 45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51" name="Text Box 45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52" name="Text Box 45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53" name="Text Box 45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54" name="Text Box 45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55" name="Text Box 45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56" name="Text Box 45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57" name="Text Box 45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58" name="Text Box 45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59" name="Text Box 45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60" name="Text Box 45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61" name="Text Box 45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62" name="Text Box 45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63" name="Text Box 45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64" name="Text Box 45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65" name="Text Box 45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66" name="Text Box 45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67" name="Text Box 45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68" name="Text Box 45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69" name="Text Box 45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70" name="Text Box 45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71" name="Text Box 45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72" name="Text Box 45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73" name="Text Box 45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74" name="Text Box 45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75" name="Text Box 46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76" name="Text Box 46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77" name="Text Box 46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78" name="Text Box 46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79" name="Text Box 46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80" name="Text Box 46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81" name="Text Box 46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82" name="Text Box 46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83" name="Text Box 46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84" name="Text Box 46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85" name="Text Box 46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86" name="Text Box 46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87" name="Text Box 46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88" name="Text Box 46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89" name="Text Box 46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90" name="Text Box 46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91" name="Text Box 46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92" name="Text Box 46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93" name="Text Box 46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94" name="Text Box 46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95" name="Text Box 46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96" name="Text Box 46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97" name="Text Box 46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98" name="Text Box 46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1999" name="Text Box 46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00" name="Text Box 46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01" name="Text Box 46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02" name="Text Box 46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03" name="Text Box 46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04" name="Text Box 46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05" name="Text Box 46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06" name="Text Box 46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07" name="Text Box 46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08" name="Text Box 46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09" name="Text Box 46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10" name="Text Box 46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11" name="Text Box 46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12" name="Text Box 46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13" name="Text Box 46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14" name="Text Box 46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15" name="Text Box 46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16" name="Text Box 46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17" name="Text Box 46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18" name="Text Box 46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19" name="Text Box 46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20" name="Text Box 46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21" name="Text Box 46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22" name="Text Box 46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23" name="Text Box 46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24" name="Text Box 46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25" name="Text Box 46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26" name="Text Box 46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27" name="Text Box 46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28" name="Text Box 46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29" name="Text Box 46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30" name="Text Box 46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31" name="Text Box 46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32" name="Text Box 46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33" name="Text Box 46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34" name="Text Box 46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35" name="Text Box 46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36" name="Text Box 46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37" name="Text Box 46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38" name="Text Box 46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39" name="Text Box 46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40" name="Text Box 46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41" name="Text Box 46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42" name="Text Box 46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43" name="Text Box 46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44" name="Text Box 46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45" name="Text Box 46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46" name="Text Box 46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47" name="Text Box 46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48" name="Text Box 46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49" name="Text Box 46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50" name="Text Box 46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51" name="Text Box 46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52" name="Text Box 46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53" name="Text Box 46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54" name="Text Box 46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55" name="Text Box 46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56" name="Text Box 46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57" name="Text Box 46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58" name="Text Box 46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59" name="Text Box 46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60" name="Text Box 46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61" name="Text Box 46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62" name="Text Box 46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63" name="Text Box 46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64" name="Text Box 46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65" name="Text Box 46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66" name="Text Box 46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67" name="Text Box 46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68" name="Text Box 46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69" name="Text Box 46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70" name="Text Box 46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71" name="Text Box 46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72" name="Text Box 46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73" name="Text Box 46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74" name="Text Box 46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75" name="Text Box 47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76" name="Text Box 47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77" name="Text Box 47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78" name="Text Box 47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79" name="Text Box 47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80" name="Text Box 47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81" name="Text Box 47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82" name="Text Box 47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83" name="Text Box 47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84" name="Text Box 47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85" name="Text Box 47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86" name="Text Box 47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87" name="Text Box 47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88" name="Text Box 47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89" name="Text Box 47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90" name="Text Box 47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91" name="Text Box 47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92" name="Text Box 47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93" name="Text Box 47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94" name="Text Box 47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95" name="Text Box 47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96" name="Text Box 47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97" name="Text Box 47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98" name="Text Box 47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099" name="Text Box 47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00" name="Text Box 47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01" name="Text Box 47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02" name="Text Box 47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03" name="Text Box 47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04" name="Text Box 47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05" name="Text Box 47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06" name="Text Box 47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07" name="Text Box 47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08" name="Text Box 47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09" name="Text Box 47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10" name="Text Box 47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11" name="Text Box 47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12" name="Text Box 47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13" name="Text Box 47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14" name="Text Box 47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15" name="Text Box 47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16" name="Text Box 47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17" name="Text Box 47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18" name="Text Box 47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19" name="Text Box 47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20" name="Text Box 47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21" name="Text Box 47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22" name="Text Box 47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23" name="Text Box 47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24" name="Text Box 47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25" name="Text Box 47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26" name="Text Box 47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27" name="Text Box 47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28" name="Text Box 47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29" name="Text Box 47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30" name="Text Box 47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31" name="Text Box 47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32" name="Text Box 47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33" name="Text Box 47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34" name="Text Box 47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35" name="Text Box 47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36" name="Text Box 47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37" name="Text Box 47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38" name="Text Box 47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39" name="Text Box 47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40" name="Text Box 47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41" name="Text Box 47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42" name="Text Box 47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43" name="Text Box 47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44" name="Text Box 47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45" name="Text Box 47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46" name="Text Box 47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47" name="Text Box 47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48" name="Text Box 47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49" name="Text Box 47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50" name="Text Box 47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51" name="Text Box 47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52" name="Text Box 47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53" name="Text Box 47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54" name="Text Box 47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55" name="Text Box 47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56" name="Text Box 47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57" name="Text Box 47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58" name="Text Box 47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59" name="Text Box 47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60" name="Text Box 47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61" name="Text Box 47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62" name="Text Box 47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63" name="Text Box 47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64" name="Text Box 47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65" name="Text Box 47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66" name="Text Box 47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67" name="Text Box 47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68" name="Text Box 47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69" name="Text Box 47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70" name="Text Box 47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71" name="Text Box 47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72" name="Text Box 47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73" name="Text Box 47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74" name="Text Box 47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75" name="Text Box 48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76" name="Text Box 48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77" name="Text Box 48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78" name="Text Box 48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79" name="Text Box 48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80" name="Text Box 48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81" name="Text Box 48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82" name="Text Box 48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83" name="Text Box 48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84" name="Text Box 48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85" name="Text Box 48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86" name="Text Box 48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87" name="Text Box 48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88" name="Text Box 48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89" name="Text Box 48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90" name="Text Box 48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91" name="Text Box 48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92" name="Text Box 48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93" name="Text Box 48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94" name="Text Box 48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95" name="Text Box 48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96" name="Text Box 48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97" name="Text Box 48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98" name="Text Box 48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199" name="Text Box 48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00" name="Text Box 48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01" name="Text Box 48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02" name="Text Box 48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03" name="Text Box 48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04" name="Text Box 48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05" name="Text Box 48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06" name="Text Box 48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07" name="Text Box 48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08" name="Text Box 48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09" name="Text Box 48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10" name="Text Box 48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11" name="Text Box 48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12" name="Text Box 48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13" name="Text Box 48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14" name="Text Box 48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15" name="Text Box 48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16" name="Text Box 48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17" name="Text Box 48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18" name="Text Box 48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19" name="Text Box 48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20" name="Text Box 48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21" name="Text Box 48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22" name="Text Box 48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23" name="Text Box 48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24" name="Text Box 48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25" name="Text Box 48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26" name="Text Box 48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27" name="Text Box 48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28" name="Text Box 48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29" name="Text Box 48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30" name="Text Box 48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31" name="Text Box 48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32" name="Text Box 48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33" name="Text Box 48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34" name="Text Box 48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35" name="Text Box 48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36" name="Text Box 48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37" name="Text Box 48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38" name="Text Box 48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39" name="Text Box 48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40" name="Text Box 48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41" name="Text Box 48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42" name="Text Box 48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43" name="Text Box 48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44" name="Text Box 48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45" name="Text Box 48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46" name="Text Box 48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47" name="Text Box 48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48" name="Text Box 48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49" name="Text Box 48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50" name="Text Box 48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51" name="Text Box 48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52" name="Text Box 48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53" name="Text Box 48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54" name="Text Box 48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55" name="Text Box 48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56" name="Text Box 48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57" name="Text Box 48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58" name="Text Box 48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59" name="Text Box 48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60" name="Text Box 48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61" name="Text Box 48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62" name="Text Box 48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63" name="Text Box 48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64" name="Text Box 48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65" name="Text Box 48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66" name="Text Box 48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67" name="Text Box 48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68" name="Text Box 48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69" name="Text Box 48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70" name="Text Box 48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71" name="Text Box 48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72" name="Text Box 48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73" name="Text Box 48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74" name="Text Box 48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75" name="Text Box 49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76" name="Text Box 49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77" name="Text Box 49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78" name="Text Box 49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79" name="Text Box 49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80" name="Text Box 49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81" name="Text Box 49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82" name="Text Box 49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83" name="Text Box 49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84" name="Text Box 49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85" name="Text Box 49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86" name="Text Box 49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87" name="Text Box 49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88" name="Text Box 49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89" name="Text Box 49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90" name="Text Box 49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91" name="Text Box 49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92" name="Text Box 49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93" name="Text Box 49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94" name="Text Box 49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95" name="Text Box 49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96" name="Text Box 49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97" name="Text Box 49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98" name="Text Box 49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299" name="Text Box 49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00" name="Text Box 49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01" name="Text Box 49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02" name="Text Box 49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03" name="Text Box 49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04" name="Text Box 49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05" name="Text Box 49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06" name="Text Box 49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07" name="Text Box 49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08" name="Text Box 49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09" name="Text Box 49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10" name="Text Box 49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11" name="Text Box 49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12" name="Text Box 49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13" name="Text Box 49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14" name="Text Box 49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15" name="Text Box 49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16" name="Text Box 49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17" name="Text Box 49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18" name="Text Box 49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19" name="Text Box 49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20" name="Text Box 49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21" name="Text Box 49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22" name="Text Box 49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23" name="Text Box 49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24" name="Text Box 49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25" name="Text Box 49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26" name="Text Box 49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27" name="Text Box 49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28" name="Text Box 49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29" name="Text Box 49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30" name="Text Box 49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31" name="Text Box 49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32" name="Text Box 49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33" name="Text Box 49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34" name="Text Box 49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35" name="Text Box 49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36" name="Text Box 49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37" name="Text Box 49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38" name="Text Box 49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39" name="Text Box 49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40" name="Text Box 49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41" name="Text Box 49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42" name="Text Box 49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43" name="Text Box 49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44" name="Text Box 49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45" name="Text Box 49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46" name="Text Box 49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47" name="Text Box 49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48" name="Text Box 49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49" name="Text Box 49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50" name="Text Box 49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51" name="Text Box 49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52" name="Text Box 49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53" name="Text Box 49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54" name="Text Box 49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55" name="Text Box 49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56" name="Text Box 49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57" name="Text Box 49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58" name="Text Box 49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59" name="Text Box 49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60" name="Text Box 49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61" name="Text Box 49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62" name="Text Box 49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63" name="Text Box 49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64" name="Text Box 49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65" name="Text Box 49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66" name="Text Box 49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67" name="Text Box 49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68" name="Text Box 49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69" name="Text Box 49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70" name="Text Box 49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71" name="Text Box 49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72" name="Text Box 49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73" name="Text Box 49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74" name="Text Box 49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75" name="Text Box 50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76" name="Text Box 50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77" name="Text Box 50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78" name="Text Box 50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79" name="Text Box 50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80" name="Text Box 50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81" name="Text Box 50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82" name="Text Box 50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83" name="Text Box 50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84" name="Text Box 50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85" name="Text Box 50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86" name="Text Box 50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87" name="Text Box 50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88" name="Text Box 50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89" name="Text Box 50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90" name="Text Box 50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91" name="Text Box 50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92" name="Text Box 50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93" name="Text Box 50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94" name="Text Box 50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95" name="Text Box 50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96" name="Text Box 50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97" name="Text Box 50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98" name="Text Box 50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399" name="Text Box 50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00" name="Text Box 50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01" name="Text Box 50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02" name="Text Box 50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03" name="Text Box 50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04" name="Text Box 50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05" name="Text Box 50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06" name="Text Box 50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07" name="Text Box 50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08" name="Text Box 50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09" name="Text Box 50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10" name="Text Box 50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11" name="Text Box 50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12" name="Text Box 50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13" name="Text Box 50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14" name="Text Box 50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15" name="Text Box 50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16" name="Text Box 50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17" name="Text Box 50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18" name="Text Box 50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19" name="Text Box 50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20" name="Text Box 50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21" name="Text Box 50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22" name="Text Box 50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23" name="Text Box 50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24" name="Text Box 50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25" name="Text Box 50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26" name="Text Box 50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27" name="Text Box 50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28" name="Text Box 50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29" name="Text Box 50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30" name="Text Box 50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31" name="Text Box 50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32" name="Text Box 50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33" name="Text Box 50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34" name="Text Box 50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35" name="Text Box 50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36" name="Text Box 50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37" name="Text Box 50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38" name="Text Box 50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39" name="Text Box 50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40" name="Text Box 50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41" name="Text Box 50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42" name="Text Box 50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43" name="Text Box 50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44" name="Text Box 50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45" name="Text Box 50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46" name="Text Box 50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47" name="Text Box 50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48" name="Text Box 50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49" name="Text Box 50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50" name="Text Box 50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51" name="Text Box 50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52" name="Text Box 50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53" name="Text Box 50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54" name="Text Box 50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55" name="Text Box 50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56" name="Text Box 50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57" name="Text Box 50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58" name="Text Box 50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59" name="Text Box 50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60" name="Text Box 50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61" name="Text Box 50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62" name="Text Box 50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63" name="Text Box 50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64" name="Text Box 50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65" name="Text Box 50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66" name="Text Box 50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67" name="Text Box 50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68" name="Text Box 50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69" name="Text Box 50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70" name="Text Box 50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71" name="Text Box 50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72" name="Text Box 50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73" name="Text Box 50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74" name="Text Box 50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75" name="Text Box 51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76" name="Text Box 51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77" name="Text Box 51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78" name="Text Box 51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79" name="Text Box 51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80" name="Text Box 51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81" name="Text Box 51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82" name="Text Box 51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83" name="Text Box 51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84" name="Text Box 51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85" name="Text Box 51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86" name="Text Box 51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87" name="Text Box 51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88" name="Text Box 51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89" name="Text Box 51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90" name="Text Box 51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91" name="Text Box 51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92" name="Text Box 51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93" name="Text Box 51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94" name="Text Box 51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95" name="Text Box 51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96" name="Text Box 51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97" name="Text Box 51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98" name="Text Box 51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499" name="Text Box 51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00" name="Text Box 51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01" name="Text Box 51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02" name="Text Box 51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03" name="Text Box 51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04" name="Text Box 51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05" name="Text Box 51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06" name="Text Box 51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07" name="Text Box 51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08" name="Text Box 51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09" name="Text Box 51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10" name="Text Box 51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11" name="Text Box 51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12" name="Text Box 51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13" name="Text Box 51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14" name="Text Box 51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15" name="Text Box 51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16" name="Text Box 51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17" name="Text Box 51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18" name="Text Box 51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19" name="Text Box 51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20" name="Text Box 51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21" name="Text Box 51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22" name="Text Box 51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23" name="Text Box 51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24" name="Text Box 51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25" name="Text Box 51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26" name="Text Box 51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27" name="Text Box 51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28" name="Text Box 51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29" name="Text Box 51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30" name="Text Box 51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31" name="Text Box 51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32" name="Text Box 51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33" name="Text Box 51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34" name="Text Box 51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35" name="Text Box 51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36" name="Text Box 51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37" name="Text Box 51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38" name="Text Box 51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39" name="Text Box 51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40" name="Text Box 51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41" name="Text Box 51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42" name="Text Box 51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43" name="Text Box 51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44" name="Text Box 51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45" name="Text Box 51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46" name="Text Box 51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47" name="Text Box 51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48" name="Text Box 51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49" name="Text Box 51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50" name="Text Box 51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51" name="Text Box 51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52" name="Text Box 51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53" name="Text Box 51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54" name="Text Box 51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55" name="Text Box 51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56" name="Text Box 51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57" name="Text Box 51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58" name="Text Box 51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59" name="Text Box 51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60" name="Text Box 51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61" name="Text Box 51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62" name="Text Box 51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63" name="Text Box 51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64" name="Text Box 51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65" name="Text Box 51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66" name="Text Box 51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67" name="Text Box 51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68" name="Text Box 51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69" name="Text Box 51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70" name="Text Box 51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71" name="Text Box 51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72" name="Text Box 51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73" name="Text Box 51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74" name="Text Box 51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75" name="Text Box 52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76" name="Text Box 52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77" name="Text Box 52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78" name="Text Box 52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79" name="Text Box 52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80" name="Text Box 52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81" name="Text Box 52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82" name="Text Box 52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83" name="Text Box 52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84" name="Text Box 52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85" name="Text Box 52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86" name="Text Box 52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87" name="Text Box 52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88" name="Text Box 52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89" name="Text Box 52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90" name="Text Box 52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91" name="Text Box 52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92" name="Text Box 52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93" name="Text Box 52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94" name="Text Box 52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95" name="Text Box 52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96" name="Text Box 52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97" name="Text Box 52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98" name="Text Box 52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599" name="Text Box 52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00" name="Text Box 52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01" name="Text Box 52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02" name="Text Box 52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03" name="Text Box 52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04" name="Text Box 52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05" name="Text Box 52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06" name="Text Box 52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07" name="Text Box 52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08" name="Text Box 52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09" name="Text Box 52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10" name="Text Box 52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11" name="Text Box 52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12" name="Text Box 52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13" name="Text Box 52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14" name="Text Box 523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15" name="Text Box 524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16" name="Text Box 524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17" name="Text Box 524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18" name="Text Box 524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19" name="Text Box 524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20" name="Text Box 524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21" name="Text Box 524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22" name="Text Box 524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23" name="Text Box 524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24" name="Text Box 524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25" name="Text Box 525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26" name="Text Box 525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27" name="Text Box 525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28" name="Text Box 525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29" name="Text Box 525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30" name="Text Box 525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31" name="Text Box 525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32" name="Text Box 525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33" name="Text Box 525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34" name="Text Box 525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35" name="Text Box 526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36" name="Text Box 526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37" name="Text Box 526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38" name="Text Box 526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39" name="Text Box 526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40" name="Text Box 526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41" name="Text Box 526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42" name="Text Box 526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43" name="Text Box 526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44" name="Text Box 526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45" name="Text Box 527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46" name="Text Box 527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47" name="Text Box 527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48" name="Text Box 527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49" name="Text Box 527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50" name="Text Box 527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51" name="Text Box 527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52" name="Text Box 527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53" name="Text Box 527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54" name="Text Box 527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55" name="Text Box 528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56" name="Text Box 528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57" name="Text Box 528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58" name="Text Box 528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59" name="Text Box 528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60" name="Text Box 528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61" name="Text Box 528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62" name="Text Box 528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63" name="Text Box 528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64" name="Text Box 528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65" name="Text Box 529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66" name="Text Box 529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67" name="Text Box 529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68" name="Text Box 529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69" name="Text Box 529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70" name="Text Box 529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71" name="Text Box 529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72" name="Text Box 529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73" name="Text Box 529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74" name="Text Box 529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75" name="Text Box 530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76" name="Text Box 530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77" name="Text Box 530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78" name="Text Box 530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79" name="Text Box 530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80" name="Text Box 530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81" name="Text Box 530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82" name="Text Box 530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83" name="Text Box 530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84" name="Text Box 530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85" name="Text Box 531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86" name="Text Box 531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87" name="Text Box 531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88" name="Text Box 531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89" name="Text Box 531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90" name="Text Box 531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91" name="Text Box 531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92" name="Text Box 531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93" name="Text Box 531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94" name="Text Box 531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95" name="Text Box 532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96" name="Text Box 532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97" name="Text Box 532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98" name="Text Box 532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699" name="Text Box 532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00" name="Text Box 532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01" name="Text Box 532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02" name="Text Box 532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03" name="Text Box 532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04" name="Text Box 5329"/>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05" name="Text Box 5330"/>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06" name="Text Box 5331"/>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07" name="Text Box 5332"/>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08" name="Text Box 5333"/>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09" name="Text Box 5334"/>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10" name="Text Box 5335"/>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11" name="Text Box 5336"/>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12" name="Text Box 5337"/>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1978</xdr:row>
      <xdr:rowOff>0</xdr:rowOff>
    </xdr:from>
    <xdr:to>
      <xdr:col>4</xdr:col>
      <xdr:colOff>85725</xdr:colOff>
      <xdr:row>1978</xdr:row>
      <xdr:rowOff>165653</xdr:rowOff>
    </xdr:to>
    <xdr:sp macro="" textlink="">
      <xdr:nvSpPr>
        <xdr:cNvPr id="2713" name="Text Box 5338"/>
        <xdr:cNvSpPr txBox="1">
          <a:spLocks noChangeArrowheads="1"/>
        </xdr:cNvSpPr>
      </xdr:nvSpPr>
      <xdr:spPr bwMode="auto">
        <a:xfrm>
          <a:off x="4686300" y="376809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14" name="Text Box 25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15" name="Text Box 25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16" name="Text Box 25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17" name="Text Box 25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18" name="Text Box 25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19" name="Text Box 25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20" name="Text Box 25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21" name="Text Box 25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22" name="Text Box 25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23" name="Text Box 25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24" name="Text Box 25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25" name="Text Box 25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26" name="Text Box 25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27" name="Text Box 25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28" name="Text Box 26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29" name="Text Box 26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30" name="Text Box 26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31" name="Text Box 26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32" name="Text Box 26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33" name="Text Box 26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34" name="Text Box 26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35" name="Text Box 26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36" name="Text Box 26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37" name="Text Box 26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38" name="Text Box 26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39" name="Text Box 26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40" name="Text Box 26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41" name="Text Box 26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42" name="Text Box 26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43" name="Text Box 26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44" name="Text Box 26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45" name="Text Box 26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46" name="Text Box 26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47" name="Text Box 26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48" name="Text Box 26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49" name="Text Box 26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50" name="Text Box 26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51" name="Text Box 26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52" name="Text Box 26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53" name="Text Box 26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54" name="Text Box 26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55" name="Text Box 26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56" name="Text Box 26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57" name="Text Box 26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58" name="Text Box 26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59" name="Text Box 26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60" name="Text Box 26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61" name="Text Box 26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62" name="Text Box 26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63" name="Text Box 26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64" name="Text Box 26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65" name="Text Box 26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66" name="Text Box 26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67" name="Text Box 26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68" name="Text Box 26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69" name="Text Box 26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70" name="Text Box 26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71" name="Text Box 26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72" name="Text Box 26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73" name="Text Box 26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74" name="Text Box 26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75" name="Text Box 26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76" name="Text Box 26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77" name="Text Box 26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78" name="Text Box 26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79" name="Text Box 26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80" name="Text Box 26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81" name="Text Box 26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82" name="Text Box 26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83" name="Text Box 26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84" name="Text Box 26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85" name="Text Box 26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86" name="Text Box 27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87" name="Text Box 27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88" name="Text Box 27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89" name="Text Box 27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90" name="Text Box 27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91" name="Text Box 27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92" name="Text Box 27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93" name="Text Box 27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94" name="Text Box 27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95" name="Text Box 27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96" name="Text Box 27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97" name="Text Box 27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98" name="Text Box 27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799" name="Text Box 27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00" name="Text Box 27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01" name="Text Box 27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02" name="Text Box 27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03" name="Text Box 27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04" name="Text Box 27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05" name="Text Box 27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06" name="Text Box 27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07" name="Text Box 27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08" name="Text Box 27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09" name="Text Box 27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10" name="Text Box 27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11" name="Text Box 27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12" name="Text Box 27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13" name="Text Box 27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14" name="Text Box 27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15" name="Text Box 27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16" name="Text Box 27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17" name="Text Box 27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18" name="Text Box 27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19" name="Text Box 27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20" name="Text Box 27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21" name="Text Box 27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22" name="Text Box 27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23" name="Text Box 27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24" name="Text Box 27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25" name="Text Box 27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26" name="Text Box 27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27" name="Text Box 27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28" name="Text Box 27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29" name="Text Box 27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30" name="Text Box 27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31" name="Text Box 27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32" name="Text Box 27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33" name="Text Box 27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34" name="Text Box 27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35" name="Text Box 27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36" name="Text Box 27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37" name="Text Box 27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38" name="Text Box 27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39" name="Text Box 27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40" name="Text Box 27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41" name="Text Box 27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42" name="Text Box 27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43" name="Text Box 27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44" name="Text Box 27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45" name="Text Box 27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46" name="Text Box 27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47" name="Text Box 27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48" name="Text Box 27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49" name="Text Box 27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50" name="Text Box 27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51" name="Text Box 27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52" name="Text Box 27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53" name="Text Box 27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54" name="Text Box 27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55" name="Text Box 27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56" name="Text Box 27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57" name="Text Box 27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58" name="Text Box 27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59" name="Text Box 27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60" name="Text Box 27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61" name="Text Box 27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62" name="Text Box 27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63" name="Text Box 27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64" name="Text Box 27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65" name="Text Box 27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66" name="Text Box 27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67" name="Text Box 27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68" name="Text Box 27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69" name="Text Box 27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70" name="Text Box 27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71" name="Text Box 27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72" name="Text Box 27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73" name="Text Box 27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74" name="Text Box 27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75" name="Text Box 27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76" name="Text Box 27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77" name="Text Box 27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78" name="Text Box 27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79" name="Text Box 27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80" name="Text Box 27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81" name="Text Box 27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82" name="Text Box 27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83" name="Text Box 27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84" name="Text Box 27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85" name="Text Box 27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86" name="Text Box 28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87" name="Text Box 28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88" name="Text Box 28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89" name="Text Box 28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90" name="Text Box 28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91" name="Text Box 28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92" name="Text Box 28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93" name="Text Box 28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94" name="Text Box 28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95" name="Text Box 28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96" name="Text Box 28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97" name="Text Box 28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98" name="Text Box 28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899" name="Text Box 28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00" name="Text Box 28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01" name="Text Box 28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02" name="Text Box 28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03" name="Text Box 28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04" name="Text Box 28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05" name="Text Box 28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06" name="Text Box 28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07" name="Text Box 28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08" name="Text Box 28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09" name="Text Box 28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10" name="Text Box 28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11" name="Text Box 28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12" name="Text Box 28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13" name="Text Box 28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14" name="Text Box 28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15" name="Text Box 28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16" name="Text Box 28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17" name="Text Box 28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18" name="Text Box 28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19" name="Text Box 28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20" name="Text Box 28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21" name="Text Box 28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22" name="Text Box 28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23" name="Text Box 28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24" name="Text Box 28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25" name="Text Box 28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26" name="Text Box 28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27" name="Text Box 28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28" name="Text Box 28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29" name="Text Box 28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30" name="Text Box 28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31" name="Text Box 28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32" name="Text Box 28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33" name="Text Box 28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34" name="Text Box 28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35" name="Text Box 28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36" name="Text Box 28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37" name="Text Box 28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38" name="Text Box 28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39" name="Text Box 28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40" name="Text Box 28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41" name="Text Box 28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42" name="Text Box 28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43" name="Text Box 28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44" name="Text Box 28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45" name="Text Box 28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46" name="Text Box 28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47" name="Text Box 28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48" name="Text Box 28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49" name="Text Box 28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50" name="Text Box 28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51" name="Text Box 28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52" name="Text Box 28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53" name="Text Box 28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54" name="Text Box 28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55" name="Text Box 28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56" name="Text Box 28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57" name="Text Box 28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58" name="Text Box 28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59" name="Text Box 28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60" name="Text Box 28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61" name="Text Box 28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62" name="Text Box 28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63" name="Text Box 28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64" name="Text Box 28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65" name="Text Box 28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66" name="Text Box 28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67" name="Text Box 28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68" name="Text Box 28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69" name="Text Box 28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70" name="Text Box 28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71" name="Text Box 28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72" name="Text Box 28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73" name="Text Box 28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74" name="Text Box 28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75" name="Text Box 28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76" name="Text Box 28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77" name="Text Box 28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78" name="Text Box 28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79" name="Text Box 28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80" name="Text Box 28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81" name="Text Box 28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82" name="Text Box 28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83" name="Text Box 28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84" name="Text Box 28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85" name="Text Box 28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86" name="Text Box 29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87" name="Text Box 29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88" name="Text Box 29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89" name="Text Box 29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90" name="Text Box 29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91" name="Text Box 29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92" name="Text Box 29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93" name="Text Box 29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94" name="Text Box 29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95" name="Text Box 29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96" name="Text Box 29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97" name="Text Box 29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98" name="Text Box 29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2999" name="Text Box 29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00" name="Text Box 29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01" name="Text Box 29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02" name="Text Box 29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03" name="Text Box 29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04" name="Text Box 29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05" name="Text Box 29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06" name="Text Box 29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07" name="Text Box 29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08" name="Text Box 29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09" name="Text Box 29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10" name="Text Box 29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11" name="Text Box 29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12" name="Text Box 29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13" name="Text Box 29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14" name="Text Box 29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15" name="Text Box 29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16" name="Text Box 29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17" name="Text Box 29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18" name="Text Box 29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19" name="Text Box 29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20" name="Text Box 29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21" name="Text Box 29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22" name="Text Box 29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23" name="Text Box 29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24" name="Text Box 29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25" name="Text Box 29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26" name="Text Box 29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27" name="Text Box 29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28" name="Text Box 29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29" name="Text Box 29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30" name="Text Box 29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31" name="Text Box 29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32" name="Text Box 29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33" name="Text Box 29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34" name="Text Box 29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35" name="Text Box 29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36" name="Text Box 29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37" name="Text Box 29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38" name="Text Box 29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39" name="Text Box 29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40" name="Text Box 29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41" name="Text Box 29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42" name="Text Box 29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43" name="Text Box 29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44" name="Text Box 29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45" name="Text Box 29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46" name="Text Box 29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47" name="Text Box 29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48" name="Text Box 29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49" name="Text Box 29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50" name="Text Box 29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51" name="Text Box 29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52" name="Text Box 29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53" name="Text Box 29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54" name="Text Box 29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55" name="Text Box 29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56" name="Text Box 29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57" name="Text Box 29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58" name="Text Box 29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59" name="Text Box 29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60" name="Text Box 29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61" name="Text Box 29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62" name="Text Box 29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63" name="Text Box 29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64" name="Text Box 29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65" name="Text Box 29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66" name="Text Box 29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67" name="Text Box 29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68" name="Text Box 29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69" name="Text Box 29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70" name="Text Box 29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71" name="Text Box 29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72" name="Text Box 29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73" name="Text Box 29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74" name="Text Box 29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75" name="Text Box 29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76" name="Text Box 29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77" name="Text Box 29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78" name="Text Box 29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79" name="Text Box 29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80" name="Text Box 29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81" name="Text Box 29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82" name="Text Box 29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83" name="Text Box 29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84" name="Text Box 29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85" name="Text Box 29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86" name="Text Box 30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87" name="Text Box 30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88" name="Text Box 30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89" name="Text Box 30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90" name="Text Box 30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91" name="Text Box 30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92" name="Text Box 30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93" name="Text Box 30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94" name="Text Box 30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95" name="Text Box 30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96" name="Text Box 30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97" name="Text Box 30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98" name="Text Box 30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099" name="Text Box 30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00" name="Text Box 30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01" name="Text Box 30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02" name="Text Box 30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03" name="Text Box 30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04" name="Text Box 30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05" name="Text Box 30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06" name="Text Box 30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07" name="Text Box 30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08" name="Text Box 30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09" name="Text Box 30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10" name="Text Box 30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11" name="Text Box 30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12" name="Text Box 30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13" name="Text Box 30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14" name="Text Box 30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15" name="Text Box 30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16" name="Text Box 30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17" name="Text Box 30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18" name="Text Box 30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19" name="Text Box 30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20" name="Text Box 30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21" name="Text Box 30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22" name="Text Box 30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23" name="Text Box 30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24" name="Text Box 30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25" name="Text Box 30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26" name="Text Box 30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27" name="Text Box 30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28" name="Text Box 30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29" name="Text Box 30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30" name="Text Box 30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31" name="Text Box 30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32" name="Text Box 30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33" name="Text Box 30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34" name="Text Box 30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35" name="Text Box 30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36" name="Text Box 30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37" name="Text Box 30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38" name="Text Box 30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39" name="Text Box 30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40" name="Text Box 30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41" name="Text Box 30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42" name="Text Box 30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43" name="Text Box 30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44" name="Text Box 30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45" name="Text Box 30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46" name="Text Box 30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47" name="Text Box 30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48" name="Text Box 30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49" name="Text Box 30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50" name="Text Box 30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51" name="Text Box 30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52" name="Text Box 30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53" name="Text Box 30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54" name="Text Box 30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55" name="Text Box 30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56" name="Text Box 30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57" name="Text Box 30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58" name="Text Box 30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59" name="Text Box 30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60" name="Text Box 30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61" name="Text Box 30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62" name="Text Box 30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63" name="Text Box 30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64" name="Text Box 30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65" name="Text Box 30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66" name="Text Box 30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67" name="Text Box 30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68" name="Text Box 30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69" name="Text Box 30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70" name="Text Box 30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71" name="Text Box 30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72" name="Text Box 30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73" name="Text Box 30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74" name="Text Box 30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75" name="Text Box 30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76" name="Text Box 30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77" name="Text Box 30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78" name="Text Box 30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79" name="Text Box 30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80" name="Text Box 30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81" name="Text Box 30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82" name="Text Box 30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83" name="Text Box 30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84" name="Text Box 30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85" name="Text Box 30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86" name="Text Box 31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87" name="Text Box 31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88" name="Text Box 31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89" name="Text Box 31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90" name="Text Box 31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91" name="Text Box 31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92" name="Text Box 31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93" name="Text Box 31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94" name="Text Box 31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95" name="Text Box 31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96" name="Text Box 31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97" name="Text Box 31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98" name="Text Box 31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199" name="Text Box 31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00" name="Text Box 31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01" name="Text Box 31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02" name="Text Box 31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03" name="Text Box 31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04" name="Text Box 31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05" name="Text Box 31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06" name="Text Box 31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07" name="Text Box 31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08" name="Text Box 31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09" name="Text Box 31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10" name="Text Box 31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11" name="Text Box 31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12" name="Text Box 31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13" name="Text Box 31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14" name="Text Box 31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15" name="Text Box 31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16" name="Text Box 31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17" name="Text Box 31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18" name="Text Box 31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19" name="Text Box 31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20" name="Text Box 31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21" name="Text Box 31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22" name="Text Box 31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23" name="Text Box 31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24" name="Text Box 31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25" name="Text Box 31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26" name="Text Box 31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27" name="Text Box 31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28" name="Text Box 31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29" name="Text Box 31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30" name="Text Box 31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31" name="Text Box 31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32" name="Text Box 31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33" name="Text Box 31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34" name="Text Box 31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35" name="Text Box 31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36" name="Text Box 31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37" name="Text Box 31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38" name="Text Box 31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39" name="Text Box 31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40" name="Text Box 31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41" name="Text Box 31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42" name="Text Box 31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43" name="Text Box 31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44" name="Text Box 31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45" name="Text Box 31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46" name="Text Box 31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47" name="Text Box 31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48" name="Text Box 31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49" name="Text Box 31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50" name="Text Box 31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51" name="Text Box 31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52" name="Text Box 31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53" name="Text Box 31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54" name="Text Box 31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55" name="Text Box 31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56" name="Text Box 31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57" name="Text Box 31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58" name="Text Box 31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59" name="Text Box 31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60" name="Text Box 31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61" name="Text Box 31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62" name="Text Box 31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63" name="Text Box 31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64" name="Text Box 31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65" name="Text Box 31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66" name="Text Box 31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67" name="Text Box 31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68" name="Text Box 31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69" name="Text Box 31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70" name="Text Box 31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71" name="Text Box 31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72" name="Text Box 31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73" name="Text Box 31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74" name="Text Box 31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75" name="Text Box 31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76" name="Text Box 31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77" name="Text Box 31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78" name="Text Box 31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79" name="Text Box 31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80" name="Text Box 31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81" name="Text Box 31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82" name="Text Box 31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83" name="Text Box 31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84" name="Text Box 31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85" name="Text Box 31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86" name="Text Box 32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87" name="Text Box 32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88" name="Text Box 32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89" name="Text Box 32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90" name="Text Box 32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91" name="Text Box 32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92" name="Text Box 32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93" name="Text Box 32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94" name="Text Box 32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95" name="Text Box 32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96" name="Text Box 32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97" name="Text Box 32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98" name="Text Box 32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299" name="Text Box 32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00" name="Text Box 32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01" name="Text Box 32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02" name="Text Box 32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03" name="Text Box 32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04" name="Text Box 32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05" name="Text Box 32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06" name="Text Box 32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07" name="Text Box 32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08" name="Text Box 32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09" name="Text Box 32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10" name="Text Box 32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11" name="Text Box 32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12" name="Text Box 32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13" name="Text Box 32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14" name="Text Box 32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15" name="Text Box 32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16" name="Text Box 32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17" name="Text Box 32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18" name="Text Box 32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19" name="Text Box 32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20" name="Text Box 32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21" name="Text Box 32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22" name="Text Box 32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23" name="Text Box 32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24" name="Text Box 32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25" name="Text Box 32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26" name="Text Box 32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27" name="Text Box 32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28" name="Text Box 32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29" name="Text Box 32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30" name="Text Box 32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31" name="Text Box 32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32" name="Text Box 32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33" name="Text Box 32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34" name="Text Box 32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35" name="Text Box 32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36" name="Text Box 32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37" name="Text Box 32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38" name="Text Box 32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39" name="Text Box 32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40" name="Text Box 32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41" name="Text Box 32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42" name="Text Box 32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43" name="Text Box 32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44" name="Text Box 32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45" name="Text Box 32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46" name="Text Box 32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47" name="Text Box 32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48" name="Text Box 32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49" name="Text Box 32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50" name="Text Box 32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51" name="Text Box 32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52" name="Text Box 32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53" name="Text Box 32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54" name="Text Box 32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55" name="Text Box 32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56" name="Text Box 32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57" name="Text Box 32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58" name="Text Box 32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59" name="Text Box 32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60" name="Text Box 32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61" name="Text Box 32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62" name="Text Box 32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63" name="Text Box 32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64" name="Text Box 32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65" name="Text Box 32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66" name="Text Box 32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67" name="Text Box 32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68" name="Text Box 32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69" name="Text Box 32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70" name="Text Box 32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71" name="Text Box 32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72" name="Text Box 32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73" name="Text Box 32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74" name="Text Box 32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75" name="Text Box 32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76" name="Text Box 32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77" name="Text Box 32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78" name="Text Box 32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79" name="Text Box 32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80" name="Text Box 32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81" name="Text Box 32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82" name="Text Box 32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83" name="Text Box 32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84" name="Text Box 32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85" name="Text Box 32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86" name="Text Box 33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87" name="Text Box 33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88" name="Text Box 33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89" name="Text Box 33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90" name="Text Box 33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91" name="Text Box 33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92" name="Text Box 33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93" name="Text Box 33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94" name="Text Box 33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95" name="Text Box 33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96" name="Text Box 33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97" name="Text Box 33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98" name="Text Box 33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399" name="Text Box 33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00" name="Text Box 33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01" name="Text Box 33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02" name="Text Box 33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03" name="Text Box 33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04" name="Text Box 33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05" name="Text Box 33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06" name="Text Box 33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07" name="Text Box 33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08" name="Text Box 33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09" name="Text Box 33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10" name="Text Box 33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11" name="Text Box 33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12" name="Text Box 33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13" name="Text Box 33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14" name="Text Box 33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15" name="Text Box 33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16" name="Text Box 33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17" name="Text Box 33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18" name="Text Box 33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19" name="Text Box 33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20" name="Text Box 33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21" name="Text Box 33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22" name="Text Box 33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23" name="Text Box 33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24" name="Text Box 33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25" name="Text Box 33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26" name="Text Box 33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27" name="Text Box 33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28" name="Text Box 33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29" name="Text Box 33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30" name="Text Box 33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31" name="Text Box 33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32" name="Text Box 33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33" name="Text Box 33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34" name="Text Box 33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35" name="Text Box 33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36" name="Text Box 33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37" name="Text Box 33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38" name="Text Box 33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39" name="Text Box 33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40" name="Text Box 33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41" name="Text Box 33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42" name="Text Box 33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43" name="Text Box 33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44" name="Text Box 33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45" name="Text Box 33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46" name="Text Box 33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47" name="Text Box 33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48" name="Text Box 33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49" name="Text Box 33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50" name="Text Box 33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51" name="Text Box 33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52" name="Text Box 33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53" name="Text Box 33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54" name="Text Box 33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55" name="Text Box 33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56" name="Text Box 33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57" name="Text Box 33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58" name="Text Box 33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59" name="Text Box 33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60" name="Text Box 33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61" name="Text Box 33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62" name="Text Box 33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63" name="Text Box 33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64" name="Text Box 33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65" name="Text Box 33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66" name="Text Box 33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67" name="Text Box 33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68" name="Text Box 33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69" name="Text Box 33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70" name="Text Box 33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71" name="Text Box 33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72" name="Text Box 33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73" name="Text Box 33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74" name="Text Box 33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75" name="Text Box 33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76" name="Text Box 33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77" name="Text Box 33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78" name="Text Box 33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79" name="Text Box 33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80" name="Text Box 33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81" name="Text Box 33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82" name="Text Box 33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83" name="Text Box 33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84" name="Text Box 33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85" name="Text Box 33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86" name="Text Box 34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87" name="Text Box 34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88" name="Text Box 34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89" name="Text Box 34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90" name="Text Box 34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91" name="Text Box 34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92" name="Text Box 34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93" name="Text Box 34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94" name="Text Box 34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95" name="Text Box 34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96" name="Text Box 34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97" name="Text Box 34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98" name="Text Box 34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499" name="Text Box 34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00" name="Text Box 34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01" name="Text Box 34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02" name="Text Box 34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03" name="Text Box 34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04" name="Text Box 34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05" name="Text Box 34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06" name="Text Box 34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07" name="Text Box 34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08" name="Text Box 34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09" name="Text Box 34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10" name="Text Box 34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11" name="Text Box 34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12" name="Text Box 34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13" name="Text Box 34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14" name="Text Box 34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15" name="Text Box 34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16" name="Text Box 34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17" name="Text Box 34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18" name="Text Box 34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19" name="Text Box 34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20" name="Text Box 34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21" name="Text Box 34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22" name="Text Box 34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23" name="Text Box 34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24" name="Text Box 34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25" name="Text Box 34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26" name="Text Box 34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27" name="Text Box 34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28" name="Text Box 34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29" name="Text Box 34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30" name="Text Box 34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31" name="Text Box 34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32" name="Text Box 34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33" name="Text Box 34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34" name="Text Box 34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35" name="Text Box 34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36" name="Text Box 34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37" name="Text Box 34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38" name="Text Box 34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39" name="Text Box 34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40" name="Text Box 34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41" name="Text Box 34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42" name="Text Box 34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43" name="Text Box 34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44" name="Text Box 34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45" name="Text Box 34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46" name="Text Box 34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47" name="Text Box 34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48" name="Text Box 34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49" name="Text Box 34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50" name="Text Box 34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51" name="Text Box 34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52" name="Text Box 34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53" name="Text Box 34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54" name="Text Box 34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55" name="Text Box 34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56" name="Text Box 34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57" name="Text Box 34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58" name="Text Box 34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59" name="Text Box 34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60" name="Text Box 34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61" name="Text Box 34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62" name="Text Box 34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63" name="Text Box 34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64" name="Text Box 34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65" name="Text Box 34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66" name="Text Box 34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67" name="Text Box 34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68" name="Text Box 34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69" name="Text Box 34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70" name="Text Box 34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71" name="Text Box 34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72" name="Text Box 34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73" name="Text Box 34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74" name="Text Box 34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75" name="Text Box 34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76" name="Text Box 34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77" name="Text Box 34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78" name="Text Box 34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79" name="Text Box 34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80" name="Text Box 34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81" name="Text Box 34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82" name="Text Box 34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83" name="Text Box 34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84" name="Text Box 34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85" name="Text Box 34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86" name="Text Box 35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87" name="Text Box 35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88" name="Text Box 35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89" name="Text Box 35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90" name="Text Box 35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91" name="Text Box 35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92" name="Text Box 35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93" name="Text Box 35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94" name="Text Box 35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95" name="Text Box 35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96" name="Text Box 35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97" name="Text Box 35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98" name="Text Box 35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599" name="Text Box 35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00" name="Text Box 35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01" name="Text Box 35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02" name="Text Box 35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03" name="Text Box 35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04" name="Text Box 35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05" name="Text Box 35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06" name="Text Box 35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07" name="Text Box 35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08" name="Text Box 35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09" name="Text Box 35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10" name="Text Box 35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11" name="Text Box 35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12" name="Text Box 35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13" name="Text Box 35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14" name="Text Box 35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15" name="Text Box 35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16" name="Text Box 35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17" name="Text Box 35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18" name="Text Box 35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19" name="Text Box 35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20" name="Text Box 35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21" name="Text Box 35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22" name="Text Box 35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23" name="Text Box 35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24" name="Text Box 35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25" name="Text Box 35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26" name="Text Box 35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27" name="Text Box 35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28" name="Text Box 35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29" name="Text Box 35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30" name="Text Box 35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31" name="Text Box 35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32" name="Text Box 35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33" name="Text Box 35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34" name="Text Box 35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35" name="Text Box 35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36" name="Text Box 35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37" name="Text Box 35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38" name="Text Box 35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39" name="Text Box 35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40" name="Text Box 35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41" name="Text Box 35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42" name="Text Box 35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43" name="Text Box 35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44" name="Text Box 35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45" name="Text Box 35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46" name="Text Box 35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47" name="Text Box 35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48" name="Text Box 35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49" name="Text Box 35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50" name="Text Box 35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51" name="Text Box 35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52" name="Text Box 35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53" name="Text Box 35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54" name="Text Box 35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55" name="Text Box 35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56" name="Text Box 35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57" name="Text Box 35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58" name="Text Box 35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59" name="Text Box 35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60" name="Text Box 35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61" name="Text Box 35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62" name="Text Box 35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63" name="Text Box 35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64" name="Text Box 35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65" name="Text Box 35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66" name="Text Box 35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67" name="Text Box 35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68" name="Text Box 35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69" name="Text Box 35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70" name="Text Box 35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71" name="Text Box 35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72" name="Text Box 35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73" name="Text Box 35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74" name="Text Box 35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75" name="Text Box 35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76" name="Text Box 35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77" name="Text Box 35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78" name="Text Box 35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79" name="Text Box 35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80" name="Text Box 35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81" name="Text Box 35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82" name="Text Box 35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83" name="Text Box 35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84" name="Text Box 35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85" name="Text Box 35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86" name="Text Box 36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87" name="Text Box 36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88" name="Text Box 36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89" name="Text Box 36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90" name="Text Box 36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91" name="Text Box 36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92" name="Text Box 36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93" name="Text Box 36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94" name="Text Box 36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95" name="Text Box 36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96" name="Text Box 36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97" name="Text Box 36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98" name="Text Box 36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699" name="Text Box 36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00" name="Text Box 36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01" name="Text Box 36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02" name="Text Box 36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03" name="Text Box 36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04" name="Text Box 36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05" name="Text Box 36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06" name="Text Box 36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07" name="Text Box 36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08" name="Text Box 36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09" name="Text Box 36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10" name="Text Box 36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11" name="Text Box 36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12" name="Text Box 36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13" name="Text Box 36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14" name="Text Box 36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15" name="Text Box 36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16" name="Text Box 36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17" name="Text Box 36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18" name="Text Box 36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19" name="Text Box 36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20" name="Text Box 36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21" name="Text Box 36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22" name="Text Box 36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23" name="Text Box 36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24" name="Text Box 36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25" name="Text Box 36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26" name="Text Box 36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27" name="Text Box 36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28" name="Text Box 36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29" name="Text Box 36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30" name="Text Box 36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31" name="Text Box 36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32" name="Text Box 36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33" name="Text Box 36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34" name="Text Box 36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35" name="Text Box 36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36" name="Text Box 36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37" name="Text Box 36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38" name="Text Box 36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39" name="Text Box 36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40" name="Text Box 36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41" name="Text Box 36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42" name="Text Box 36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43" name="Text Box 36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44" name="Text Box 36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45" name="Text Box 36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46" name="Text Box 36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47" name="Text Box 36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48" name="Text Box 36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49" name="Text Box 36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50" name="Text Box 36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51" name="Text Box 36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52" name="Text Box 36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53" name="Text Box 36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54" name="Text Box 36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55" name="Text Box 36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56" name="Text Box 36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57" name="Text Box 36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58" name="Text Box 36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59" name="Text Box 36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60" name="Text Box 36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61" name="Text Box 36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62" name="Text Box 36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63" name="Text Box 36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64" name="Text Box 36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65" name="Text Box 36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66" name="Text Box 36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67" name="Text Box 36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68" name="Text Box 36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69" name="Text Box 36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70" name="Text Box 36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71" name="Text Box 36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72" name="Text Box 36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73" name="Text Box 36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74" name="Text Box 36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75" name="Text Box 36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76" name="Text Box 36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77" name="Text Box 36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78" name="Text Box 36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79" name="Text Box 36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80" name="Text Box 36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81" name="Text Box 36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82" name="Text Box 36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83" name="Text Box 36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84" name="Text Box 36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85" name="Text Box 36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86" name="Text Box 37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87" name="Text Box 37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88" name="Text Box 37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89" name="Text Box 37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90" name="Text Box 37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91" name="Text Box 37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92" name="Text Box 37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93" name="Text Box 37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94" name="Text Box 37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95" name="Text Box 37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96" name="Text Box 37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97" name="Text Box 37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98" name="Text Box 37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799" name="Text Box 37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00" name="Text Box 37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01" name="Text Box 37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02" name="Text Box 37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03" name="Text Box 37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04" name="Text Box 37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05" name="Text Box 37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06" name="Text Box 37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07" name="Text Box 37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08" name="Text Box 37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09" name="Text Box 37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10" name="Text Box 37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11" name="Text Box 37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12" name="Text Box 37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13" name="Text Box 37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14" name="Text Box 37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15" name="Text Box 37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16" name="Text Box 37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17" name="Text Box 37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18" name="Text Box 37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19" name="Text Box 37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20" name="Text Box 37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21" name="Text Box 37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22" name="Text Box 37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23" name="Text Box 37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24" name="Text Box 37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25" name="Text Box 37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26" name="Text Box 37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27" name="Text Box 37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28" name="Text Box 37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29" name="Text Box 37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30" name="Text Box 37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31" name="Text Box 37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32" name="Text Box 37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33" name="Text Box 37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34" name="Text Box 37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35" name="Text Box 37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36" name="Text Box 37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37" name="Text Box 37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38" name="Text Box 37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39" name="Text Box 37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40" name="Text Box 37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41" name="Text Box 37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42" name="Text Box 37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43" name="Text Box 37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44" name="Text Box 37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45" name="Text Box 37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46" name="Text Box 37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47" name="Text Box 37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48" name="Text Box 37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49" name="Text Box 37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50" name="Text Box 37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51" name="Text Box 37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52" name="Text Box 37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53" name="Text Box 37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54" name="Text Box 37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55" name="Text Box 37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56" name="Text Box 37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57" name="Text Box 37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58" name="Text Box 37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59" name="Text Box 37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60" name="Text Box 37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61" name="Text Box 37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62" name="Text Box 37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63" name="Text Box 37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64" name="Text Box 37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65" name="Text Box 37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66" name="Text Box 37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67" name="Text Box 37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68" name="Text Box 37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69" name="Text Box 37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70" name="Text Box 37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71" name="Text Box 37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72" name="Text Box 37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73" name="Text Box 37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74" name="Text Box 37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75" name="Text Box 37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76" name="Text Box 37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77" name="Text Box 37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78" name="Text Box 37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79" name="Text Box 37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80" name="Text Box 37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81" name="Text Box 37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82" name="Text Box 37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83" name="Text Box 37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84" name="Text Box 37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85" name="Text Box 37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86" name="Text Box 38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87" name="Text Box 38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88" name="Text Box 38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89" name="Text Box 38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90" name="Text Box 38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91" name="Text Box 38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92" name="Text Box 38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93" name="Text Box 38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94" name="Text Box 38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95" name="Text Box 38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96" name="Text Box 38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97" name="Text Box 38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98" name="Text Box 38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899" name="Text Box 38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00" name="Text Box 38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01" name="Text Box 38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02" name="Text Box 38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03" name="Text Box 38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04" name="Text Box 38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05" name="Text Box 38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06" name="Text Box 38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07" name="Text Box 38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08" name="Text Box 38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09" name="Text Box 38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10" name="Text Box 38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11" name="Text Box 38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12" name="Text Box 38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13" name="Text Box 38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14" name="Text Box 38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15" name="Text Box 38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16" name="Text Box 38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17" name="Text Box 38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18" name="Text Box 38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19" name="Text Box 38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20" name="Text Box 38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21" name="Text Box 38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22" name="Text Box 38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23" name="Text Box 38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24" name="Text Box 38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25" name="Text Box 38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26" name="Text Box 38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27" name="Text Box 38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28" name="Text Box 38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29" name="Text Box 38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30" name="Text Box 38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31" name="Text Box 38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32" name="Text Box 38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33" name="Text Box 38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34" name="Text Box 38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35" name="Text Box 38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36" name="Text Box 38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37" name="Text Box 38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38" name="Text Box 38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39" name="Text Box 38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40" name="Text Box 38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41" name="Text Box 38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42" name="Text Box 38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43" name="Text Box 38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44" name="Text Box 38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45" name="Text Box 38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46" name="Text Box 38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47" name="Text Box 38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48" name="Text Box 38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49" name="Text Box 38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50" name="Text Box 38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51" name="Text Box 38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52" name="Text Box 38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53" name="Text Box 38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54" name="Text Box 38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55" name="Text Box 38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56" name="Text Box 38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57" name="Text Box 38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58" name="Text Box 38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59" name="Text Box 38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60" name="Text Box 38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61" name="Text Box 38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62" name="Text Box 38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63" name="Text Box 38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64" name="Text Box 38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65" name="Text Box 38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66" name="Text Box 38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67" name="Text Box 38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68" name="Text Box 38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69" name="Text Box 38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70" name="Text Box 38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71" name="Text Box 38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72" name="Text Box 38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73" name="Text Box 38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74" name="Text Box 38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75" name="Text Box 38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76" name="Text Box 38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77" name="Text Box 38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78" name="Text Box 38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79" name="Text Box 38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80" name="Text Box 38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81" name="Text Box 38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82" name="Text Box 38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83" name="Text Box 38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84" name="Text Box 38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85" name="Text Box 38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86" name="Text Box 39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87" name="Text Box 39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88" name="Text Box 39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89" name="Text Box 39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90" name="Text Box 39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91" name="Text Box 39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92" name="Text Box 39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93" name="Text Box 39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94" name="Text Box 39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95" name="Text Box 39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96" name="Text Box 39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97" name="Text Box 39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98" name="Text Box 39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3999" name="Text Box 39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00" name="Text Box 39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01" name="Text Box 39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02" name="Text Box 39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03" name="Text Box 39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04" name="Text Box 39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05" name="Text Box 39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06" name="Text Box 39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07" name="Text Box 39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08" name="Text Box 39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09" name="Text Box 39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10" name="Text Box 39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11" name="Text Box 39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12" name="Text Box 39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13" name="Text Box 39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14" name="Text Box 39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15" name="Text Box 39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16" name="Text Box 39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17" name="Text Box 39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18" name="Text Box 39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19" name="Text Box 39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20" name="Text Box 39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21" name="Text Box 39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22" name="Text Box 39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23" name="Text Box 39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24" name="Text Box 39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25" name="Text Box 39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26" name="Text Box 39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27" name="Text Box 39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28" name="Text Box 39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29" name="Text Box 39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30" name="Text Box 39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31" name="Text Box 39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32" name="Text Box 39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33" name="Text Box 39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34" name="Text Box 39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35" name="Text Box 39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36" name="Text Box 39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37" name="Text Box 39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38" name="Text Box 39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39" name="Text Box 39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40" name="Text Box 39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41" name="Text Box 39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42" name="Text Box 39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43" name="Text Box 39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44" name="Text Box 39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45" name="Text Box 39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46" name="Text Box 39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47" name="Text Box 39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48" name="Text Box 39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49" name="Text Box 39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50" name="Text Box 39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51" name="Text Box 39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52" name="Text Box 39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53" name="Text Box 39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54" name="Text Box 39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55" name="Text Box 39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56" name="Text Box 39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57" name="Text Box 39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58" name="Text Box 39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59" name="Text Box 39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60" name="Text Box 39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61" name="Text Box 39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62" name="Text Box 39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63" name="Text Box 39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64" name="Text Box 39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65" name="Text Box 39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66" name="Text Box 39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67" name="Text Box 39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68" name="Text Box 39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69" name="Text Box 39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70" name="Text Box 39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71" name="Text Box 39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72" name="Text Box 39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73" name="Text Box 39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74" name="Text Box 39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75" name="Text Box 39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76" name="Text Box 39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77" name="Text Box 39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78" name="Text Box 39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79" name="Text Box 39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80" name="Text Box 39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81" name="Text Box 39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82" name="Text Box 39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83" name="Text Box 39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84" name="Text Box 39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85" name="Text Box 39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86" name="Text Box 40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87" name="Text Box 40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88" name="Text Box 40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89" name="Text Box 40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90" name="Text Box 40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91" name="Text Box 40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92" name="Text Box 40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93" name="Text Box 40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94" name="Text Box 40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95" name="Text Box 40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96" name="Text Box 40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97" name="Text Box 40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98" name="Text Box 40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099" name="Text Box 40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00" name="Text Box 40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01" name="Text Box 40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02" name="Text Box 40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03" name="Text Box 40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04" name="Text Box 40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05" name="Text Box 40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06" name="Text Box 40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07" name="Text Box 40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08" name="Text Box 40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09" name="Text Box 40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10" name="Text Box 40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11" name="Text Box 40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12" name="Text Box 40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13" name="Text Box 40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14" name="Text Box 40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15" name="Text Box 40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16" name="Text Box 40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17" name="Text Box 40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18" name="Text Box 40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19" name="Text Box 40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20" name="Text Box 40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21" name="Text Box 40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22" name="Text Box 40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23" name="Text Box 40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24" name="Text Box 40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25" name="Text Box 40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26" name="Text Box 40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27" name="Text Box 40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28" name="Text Box 40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29" name="Text Box 40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30" name="Text Box 40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31" name="Text Box 40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32" name="Text Box 40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33" name="Text Box 40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34" name="Text Box 40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35" name="Text Box 40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36" name="Text Box 40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37" name="Text Box 40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38" name="Text Box 40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39" name="Text Box 40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40" name="Text Box 40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41" name="Text Box 40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42" name="Text Box 40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43" name="Text Box 40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44" name="Text Box 40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45" name="Text Box 40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46" name="Text Box 40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47" name="Text Box 40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48" name="Text Box 40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49" name="Text Box 40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50" name="Text Box 40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51" name="Text Box 40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52" name="Text Box 40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53" name="Text Box 40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54" name="Text Box 40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55" name="Text Box 40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56" name="Text Box 40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57" name="Text Box 40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58" name="Text Box 40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59" name="Text Box 40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60" name="Text Box 40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61" name="Text Box 40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62" name="Text Box 40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63" name="Text Box 40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64" name="Text Box 40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65" name="Text Box 40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66" name="Text Box 40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67" name="Text Box 40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68" name="Text Box 40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69" name="Text Box 40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70" name="Text Box 40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71" name="Text Box 40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72" name="Text Box 40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73" name="Text Box 40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74" name="Text Box 40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75" name="Text Box 40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76" name="Text Box 40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77" name="Text Box 40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78" name="Text Box 40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79" name="Text Box 40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80" name="Text Box 40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81" name="Text Box 40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82" name="Text Box 40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83" name="Text Box 40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84" name="Text Box 40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85" name="Text Box 40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86" name="Text Box 41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87" name="Text Box 41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88" name="Text Box 41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89" name="Text Box 41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90" name="Text Box 41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91" name="Text Box 41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92" name="Text Box 41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93" name="Text Box 41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94" name="Text Box 41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95" name="Text Box 41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96" name="Text Box 41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97" name="Text Box 41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98" name="Text Box 41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199" name="Text Box 41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00" name="Text Box 41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01" name="Text Box 41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02" name="Text Box 41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03" name="Text Box 41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04" name="Text Box 41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05" name="Text Box 41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06" name="Text Box 41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07" name="Text Box 41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08" name="Text Box 41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09" name="Text Box 41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10" name="Text Box 41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11" name="Text Box 41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12" name="Text Box 41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13" name="Text Box 41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14" name="Text Box 41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15" name="Text Box 41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16" name="Text Box 41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17" name="Text Box 41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18" name="Text Box 41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19" name="Text Box 41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20" name="Text Box 41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21" name="Text Box 41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22" name="Text Box 41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23" name="Text Box 41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24" name="Text Box 41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25" name="Text Box 41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26" name="Text Box 41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27" name="Text Box 41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28" name="Text Box 41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29" name="Text Box 41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30" name="Text Box 41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31" name="Text Box 41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32" name="Text Box 41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33" name="Text Box 41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34" name="Text Box 41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35" name="Text Box 41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36" name="Text Box 41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37" name="Text Box 41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38" name="Text Box 41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39" name="Text Box 41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40" name="Text Box 41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41" name="Text Box 41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42" name="Text Box 41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43" name="Text Box 41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44" name="Text Box 41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45" name="Text Box 41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46" name="Text Box 41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47" name="Text Box 41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48" name="Text Box 41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49" name="Text Box 41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50" name="Text Box 41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51" name="Text Box 41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52" name="Text Box 41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53" name="Text Box 41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54" name="Text Box 41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55" name="Text Box 41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56" name="Text Box 41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57" name="Text Box 41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58" name="Text Box 41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59" name="Text Box 41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60" name="Text Box 41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61" name="Text Box 41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62" name="Text Box 41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63" name="Text Box 41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64" name="Text Box 41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65" name="Text Box 41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66" name="Text Box 41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67" name="Text Box 41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68" name="Text Box 41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69" name="Text Box 41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70" name="Text Box 41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71" name="Text Box 41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72" name="Text Box 41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73" name="Text Box 41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74" name="Text Box 41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75" name="Text Box 41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76" name="Text Box 41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77" name="Text Box 41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78" name="Text Box 41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79" name="Text Box 41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80" name="Text Box 41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81" name="Text Box 41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82" name="Text Box 41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83" name="Text Box 41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84" name="Text Box 41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85" name="Text Box 41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86" name="Text Box 42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87" name="Text Box 42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88" name="Text Box 42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89" name="Text Box 42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90" name="Text Box 42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91" name="Text Box 42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92" name="Text Box 42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93" name="Text Box 42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94" name="Text Box 42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95" name="Text Box 42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96" name="Text Box 42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97" name="Text Box 42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98" name="Text Box 42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299" name="Text Box 42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00" name="Text Box 42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01" name="Text Box 42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02" name="Text Box 42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03" name="Text Box 42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04" name="Text Box 42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05" name="Text Box 42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06" name="Text Box 42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07" name="Text Box 42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08" name="Text Box 42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09" name="Text Box 42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10" name="Text Box 42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11" name="Text Box 42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12" name="Text Box 42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13" name="Text Box 42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14" name="Text Box 42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15" name="Text Box 42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16" name="Text Box 42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17" name="Text Box 42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18" name="Text Box 42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19" name="Text Box 42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20" name="Text Box 42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21" name="Text Box 42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22" name="Text Box 42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23" name="Text Box 42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24" name="Text Box 42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25" name="Text Box 42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26" name="Text Box 42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27" name="Text Box 42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28" name="Text Box 42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29" name="Text Box 42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30" name="Text Box 42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31" name="Text Box 42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32" name="Text Box 42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33" name="Text Box 42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34" name="Text Box 42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35" name="Text Box 42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36" name="Text Box 42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37" name="Text Box 42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38" name="Text Box 42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39" name="Text Box 42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40" name="Text Box 42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41" name="Text Box 42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42" name="Text Box 42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43" name="Text Box 42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44" name="Text Box 42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45" name="Text Box 42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46" name="Text Box 42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47" name="Text Box 42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48" name="Text Box 42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49" name="Text Box 42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50" name="Text Box 42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51" name="Text Box 42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52" name="Text Box 42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53" name="Text Box 42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54" name="Text Box 42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55" name="Text Box 42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56" name="Text Box 42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57" name="Text Box 42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58" name="Text Box 42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59" name="Text Box 42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60" name="Text Box 42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61" name="Text Box 42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62" name="Text Box 42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63" name="Text Box 42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64" name="Text Box 42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65" name="Text Box 42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66" name="Text Box 42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67" name="Text Box 42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68" name="Text Box 42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69" name="Text Box 42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70" name="Text Box 42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71" name="Text Box 42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72" name="Text Box 42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73" name="Text Box 42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74" name="Text Box 42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75" name="Text Box 42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76" name="Text Box 42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77" name="Text Box 42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78" name="Text Box 42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79" name="Text Box 42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80" name="Text Box 42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81" name="Text Box 42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82" name="Text Box 42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83" name="Text Box 42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84" name="Text Box 42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85" name="Text Box 42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86" name="Text Box 43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87" name="Text Box 43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88" name="Text Box 43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89" name="Text Box 43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90" name="Text Box 43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91" name="Text Box 43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92" name="Text Box 43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93" name="Text Box 43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94" name="Text Box 43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95" name="Text Box 43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96" name="Text Box 43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97" name="Text Box 43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98" name="Text Box 43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399" name="Text Box 43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00" name="Text Box 43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01" name="Text Box 43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02" name="Text Box 43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03" name="Text Box 43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04" name="Text Box 43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05" name="Text Box 43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06" name="Text Box 43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07" name="Text Box 43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08" name="Text Box 43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09" name="Text Box 43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10" name="Text Box 43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11" name="Text Box 43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12" name="Text Box 43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13" name="Text Box 43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14" name="Text Box 43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15" name="Text Box 43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16" name="Text Box 43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17" name="Text Box 43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18" name="Text Box 43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19" name="Text Box 43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20" name="Text Box 43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21" name="Text Box 43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22" name="Text Box 43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23" name="Text Box 43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24" name="Text Box 43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25" name="Text Box 43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26" name="Text Box 43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27" name="Text Box 43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28" name="Text Box 43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29" name="Text Box 43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30" name="Text Box 43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31" name="Text Box 43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32" name="Text Box 43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33" name="Text Box 43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34" name="Text Box 43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35" name="Text Box 43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36" name="Text Box 43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37" name="Text Box 43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38" name="Text Box 43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39" name="Text Box 43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40" name="Text Box 43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41" name="Text Box 43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42" name="Text Box 43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43" name="Text Box 43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44" name="Text Box 43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45" name="Text Box 43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46" name="Text Box 43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47" name="Text Box 43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48" name="Text Box 43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49" name="Text Box 43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50" name="Text Box 43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51" name="Text Box 43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52" name="Text Box 43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53" name="Text Box 43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54" name="Text Box 43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55" name="Text Box 43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56" name="Text Box 43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57" name="Text Box 43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58" name="Text Box 43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59" name="Text Box 43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60" name="Text Box 43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61" name="Text Box 43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62" name="Text Box 43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63" name="Text Box 43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64" name="Text Box 43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65" name="Text Box 43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66" name="Text Box 43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67" name="Text Box 43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68" name="Text Box 43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69" name="Text Box 43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70" name="Text Box 43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71" name="Text Box 43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72" name="Text Box 43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73" name="Text Box 43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74" name="Text Box 43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75" name="Text Box 43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76" name="Text Box 43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77" name="Text Box 43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78" name="Text Box 43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79" name="Text Box 43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80" name="Text Box 43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81" name="Text Box 43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82" name="Text Box 43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83" name="Text Box 43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84" name="Text Box 43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85" name="Text Box 43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86" name="Text Box 44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87" name="Text Box 44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88" name="Text Box 44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89" name="Text Box 44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90" name="Text Box 44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91" name="Text Box 44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92" name="Text Box 44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93" name="Text Box 44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94" name="Text Box 44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95" name="Text Box 44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96" name="Text Box 44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97" name="Text Box 44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98" name="Text Box 44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499" name="Text Box 44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00" name="Text Box 44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01" name="Text Box 44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02" name="Text Box 44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03" name="Text Box 44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04" name="Text Box 44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05" name="Text Box 44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06" name="Text Box 44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07" name="Text Box 44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08" name="Text Box 44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09" name="Text Box 44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10" name="Text Box 44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11" name="Text Box 44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12" name="Text Box 44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13" name="Text Box 44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14" name="Text Box 44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15" name="Text Box 44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16" name="Text Box 44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17" name="Text Box 44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18" name="Text Box 44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19" name="Text Box 44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20" name="Text Box 44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21" name="Text Box 44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22" name="Text Box 44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23" name="Text Box 44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24" name="Text Box 44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25" name="Text Box 44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26" name="Text Box 44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27" name="Text Box 44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28" name="Text Box 44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29" name="Text Box 44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30" name="Text Box 44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31" name="Text Box 44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32" name="Text Box 44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33" name="Text Box 44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34" name="Text Box 44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35" name="Text Box 44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36" name="Text Box 44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37" name="Text Box 44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38" name="Text Box 44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39" name="Text Box 44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40" name="Text Box 44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41" name="Text Box 44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42" name="Text Box 44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43" name="Text Box 44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44" name="Text Box 44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45" name="Text Box 44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46" name="Text Box 44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47" name="Text Box 44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48" name="Text Box 44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49" name="Text Box 44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50" name="Text Box 44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51" name="Text Box 44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52" name="Text Box 44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53" name="Text Box 44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54" name="Text Box 44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55" name="Text Box 44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56" name="Text Box 44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57" name="Text Box 44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58" name="Text Box 44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59" name="Text Box 44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60" name="Text Box 44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61" name="Text Box 44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62" name="Text Box 44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63" name="Text Box 44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64" name="Text Box 44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65" name="Text Box 44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66" name="Text Box 44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67" name="Text Box 44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68" name="Text Box 44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69" name="Text Box 44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70" name="Text Box 44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71" name="Text Box 44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72" name="Text Box 44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73" name="Text Box 44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74" name="Text Box 44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75" name="Text Box 44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76" name="Text Box 44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77" name="Text Box 44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78" name="Text Box 44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79" name="Text Box 44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80" name="Text Box 44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81" name="Text Box 44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82" name="Text Box 44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83" name="Text Box 44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84" name="Text Box 44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85" name="Text Box 44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86" name="Text Box 45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87" name="Text Box 45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88" name="Text Box 45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89" name="Text Box 45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90" name="Text Box 45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91" name="Text Box 45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92" name="Text Box 45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93" name="Text Box 45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94" name="Text Box 45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95" name="Text Box 45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96" name="Text Box 45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97" name="Text Box 45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98" name="Text Box 45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599" name="Text Box 45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00" name="Text Box 45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01" name="Text Box 45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02" name="Text Box 45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03" name="Text Box 45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04" name="Text Box 45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05" name="Text Box 45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06" name="Text Box 45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07" name="Text Box 45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08" name="Text Box 45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09" name="Text Box 45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10" name="Text Box 45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11" name="Text Box 45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12" name="Text Box 45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13" name="Text Box 45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14" name="Text Box 45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15" name="Text Box 45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16" name="Text Box 45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17" name="Text Box 45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18" name="Text Box 45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19" name="Text Box 45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20" name="Text Box 45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21" name="Text Box 45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22" name="Text Box 45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23" name="Text Box 45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24" name="Text Box 45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25" name="Text Box 45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26" name="Text Box 45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27" name="Text Box 45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28" name="Text Box 45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29" name="Text Box 45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30" name="Text Box 45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31" name="Text Box 45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32" name="Text Box 45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33" name="Text Box 45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34" name="Text Box 45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35" name="Text Box 45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36" name="Text Box 45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37" name="Text Box 45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38" name="Text Box 45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39" name="Text Box 45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40" name="Text Box 45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41" name="Text Box 45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42" name="Text Box 45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43" name="Text Box 45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44" name="Text Box 45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45" name="Text Box 45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46" name="Text Box 45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47" name="Text Box 45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48" name="Text Box 45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49" name="Text Box 45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50" name="Text Box 45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51" name="Text Box 45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52" name="Text Box 45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53" name="Text Box 45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54" name="Text Box 45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55" name="Text Box 45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56" name="Text Box 45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57" name="Text Box 45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58" name="Text Box 45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59" name="Text Box 45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60" name="Text Box 45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61" name="Text Box 45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62" name="Text Box 45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63" name="Text Box 45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64" name="Text Box 45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65" name="Text Box 45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66" name="Text Box 45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67" name="Text Box 45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68" name="Text Box 45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69" name="Text Box 45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70" name="Text Box 45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71" name="Text Box 45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72" name="Text Box 45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73" name="Text Box 45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74" name="Text Box 45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75" name="Text Box 45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76" name="Text Box 45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77" name="Text Box 45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78" name="Text Box 45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79" name="Text Box 45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80" name="Text Box 45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81" name="Text Box 45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82" name="Text Box 45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83" name="Text Box 45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84" name="Text Box 45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85" name="Text Box 45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86" name="Text Box 46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87" name="Text Box 46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88" name="Text Box 46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89" name="Text Box 46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90" name="Text Box 46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91" name="Text Box 46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92" name="Text Box 46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93" name="Text Box 46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94" name="Text Box 46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95" name="Text Box 46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96" name="Text Box 46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97" name="Text Box 46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98" name="Text Box 46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699" name="Text Box 46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00" name="Text Box 46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01" name="Text Box 46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02" name="Text Box 46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03" name="Text Box 46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04" name="Text Box 46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05" name="Text Box 46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06" name="Text Box 46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07" name="Text Box 46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08" name="Text Box 46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09" name="Text Box 46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10" name="Text Box 46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11" name="Text Box 46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12" name="Text Box 46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13" name="Text Box 46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14" name="Text Box 46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15" name="Text Box 46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16" name="Text Box 46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17" name="Text Box 46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18" name="Text Box 46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19" name="Text Box 46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20" name="Text Box 46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21" name="Text Box 46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22" name="Text Box 46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23" name="Text Box 46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24" name="Text Box 46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25" name="Text Box 46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26" name="Text Box 46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27" name="Text Box 46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28" name="Text Box 46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29" name="Text Box 46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30" name="Text Box 46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31" name="Text Box 46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32" name="Text Box 46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33" name="Text Box 46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34" name="Text Box 46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35" name="Text Box 46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36" name="Text Box 46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37" name="Text Box 46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38" name="Text Box 46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39" name="Text Box 46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40" name="Text Box 46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41" name="Text Box 46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42" name="Text Box 46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43" name="Text Box 46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44" name="Text Box 46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45" name="Text Box 46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46" name="Text Box 46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47" name="Text Box 46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48" name="Text Box 46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49" name="Text Box 46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50" name="Text Box 46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51" name="Text Box 46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52" name="Text Box 46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53" name="Text Box 46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54" name="Text Box 46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55" name="Text Box 46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56" name="Text Box 46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57" name="Text Box 46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58" name="Text Box 46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59" name="Text Box 46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60" name="Text Box 46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61" name="Text Box 46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62" name="Text Box 46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63" name="Text Box 46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64" name="Text Box 46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65" name="Text Box 46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66" name="Text Box 46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67" name="Text Box 46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68" name="Text Box 46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69" name="Text Box 46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70" name="Text Box 46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71" name="Text Box 46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72" name="Text Box 46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73" name="Text Box 46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74" name="Text Box 46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75" name="Text Box 46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76" name="Text Box 46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77" name="Text Box 46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78" name="Text Box 46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79" name="Text Box 46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80" name="Text Box 46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81" name="Text Box 46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82" name="Text Box 46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83" name="Text Box 46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84" name="Text Box 46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85" name="Text Box 46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86" name="Text Box 47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87" name="Text Box 47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88" name="Text Box 47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89" name="Text Box 47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90" name="Text Box 47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91" name="Text Box 47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92" name="Text Box 47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93" name="Text Box 47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94" name="Text Box 47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95" name="Text Box 47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96" name="Text Box 47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97" name="Text Box 47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98" name="Text Box 47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799" name="Text Box 47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00" name="Text Box 47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01" name="Text Box 47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02" name="Text Box 47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03" name="Text Box 47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04" name="Text Box 47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05" name="Text Box 47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06" name="Text Box 47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07" name="Text Box 47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08" name="Text Box 47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09" name="Text Box 47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10" name="Text Box 47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11" name="Text Box 47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12" name="Text Box 47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13" name="Text Box 47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14" name="Text Box 47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15" name="Text Box 47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16" name="Text Box 47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17" name="Text Box 47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18" name="Text Box 47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19" name="Text Box 47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20" name="Text Box 47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21" name="Text Box 47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22" name="Text Box 47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23" name="Text Box 47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24" name="Text Box 47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25" name="Text Box 47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26" name="Text Box 47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27" name="Text Box 47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28" name="Text Box 47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29" name="Text Box 47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30" name="Text Box 47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31" name="Text Box 47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32" name="Text Box 47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33" name="Text Box 47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34" name="Text Box 47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35" name="Text Box 47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36" name="Text Box 47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37" name="Text Box 47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38" name="Text Box 47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39" name="Text Box 47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40" name="Text Box 47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41" name="Text Box 47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42" name="Text Box 47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43" name="Text Box 47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44" name="Text Box 47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45" name="Text Box 47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46" name="Text Box 47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47" name="Text Box 47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48" name="Text Box 47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49" name="Text Box 47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50" name="Text Box 47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51" name="Text Box 47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52" name="Text Box 47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53" name="Text Box 47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54" name="Text Box 47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55" name="Text Box 47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56" name="Text Box 47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57" name="Text Box 47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58" name="Text Box 47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59" name="Text Box 47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60" name="Text Box 47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61" name="Text Box 47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62" name="Text Box 47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63" name="Text Box 47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64" name="Text Box 47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65" name="Text Box 47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66" name="Text Box 47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67" name="Text Box 47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68" name="Text Box 47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69" name="Text Box 47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70" name="Text Box 47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71" name="Text Box 47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72" name="Text Box 47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73" name="Text Box 47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74" name="Text Box 47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75" name="Text Box 47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76" name="Text Box 47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77" name="Text Box 47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78" name="Text Box 47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79" name="Text Box 47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80" name="Text Box 47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81" name="Text Box 47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82" name="Text Box 47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83" name="Text Box 47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84" name="Text Box 47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85" name="Text Box 47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86" name="Text Box 48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87" name="Text Box 48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88" name="Text Box 48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89" name="Text Box 48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90" name="Text Box 48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91" name="Text Box 48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92" name="Text Box 48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93" name="Text Box 48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94" name="Text Box 48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95" name="Text Box 48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96" name="Text Box 48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97" name="Text Box 48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98" name="Text Box 48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899" name="Text Box 48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00" name="Text Box 48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01" name="Text Box 48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02" name="Text Box 48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03" name="Text Box 48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04" name="Text Box 48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05" name="Text Box 48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06" name="Text Box 48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07" name="Text Box 48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08" name="Text Box 48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09" name="Text Box 48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10" name="Text Box 48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11" name="Text Box 48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12" name="Text Box 48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13" name="Text Box 48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14" name="Text Box 48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15" name="Text Box 48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16" name="Text Box 48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17" name="Text Box 48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18" name="Text Box 48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19" name="Text Box 48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20" name="Text Box 48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21" name="Text Box 48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22" name="Text Box 48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23" name="Text Box 48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24" name="Text Box 48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25" name="Text Box 48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26" name="Text Box 48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27" name="Text Box 48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28" name="Text Box 48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29" name="Text Box 48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30" name="Text Box 48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31" name="Text Box 48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32" name="Text Box 48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33" name="Text Box 48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34" name="Text Box 48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35" name="Text Box 48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36" name="Text Box 48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37" name="Text Box 48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38" name="Text Box 48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39" name="Text Box 48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40" name="Text Box 48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41" name="Text Box 48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42" name="Text Box 48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43" name="Text Box 48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44" name="Text Box 48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45" name="Text Box 48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46" name="Text Box 48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47" name="Text Box 48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48" name="Text Box 48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49" name="Text Box 48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50" name="Text Box 48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51" name="Text Box 48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52" name="Text Box 48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53" name="Text Box 48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54" name="Text Box 48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55" name="Text Box 48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56" name="Text Box 48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57" name="Text Box 48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58" name="Text Box 48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59" name="Text Box 48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60" name="Text Box 48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61" name="Text Box 48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62" name="Text Box 48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63" name="Text Box 48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64" name="Text Box 48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65" name="Text Box 48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66" name="Text Box 48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67" name="Text Box 48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68" name="Text Box 48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69" name="Text Box 48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70" name="Text Box 48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71" name="Text Box 48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72" name="Text Box 48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73" name="Text Box 48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74" name="Text Box 48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75" name="Text Box 48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76" name="Text Box 48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77" name="Text Box 48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78" name="Text Box 48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79" name="Text Box 48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80" name="Text Box 48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81" name="Text Box 48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82" name="Text Box 48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83" name="Text Box 48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84" name="Text Box 48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85" name="Text Box 48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86" name="Text Box 49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87" name="Text Box 49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88" name="Text Box 49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89" name="Text Box 49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90" name="Text Box 49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91" name="Text Box 49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92" name="Text Box 49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93" name="Text Box 49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94" name="Text Box 49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95" name="Text Box 49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96" name="Text Box 49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97" name="Text Box 49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98" name="Text Box 49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4999" name="Text Box 49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00" name="Text Box 49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01" name="Text Box 49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02" name="Text Box 49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03" name="Text Box 49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04" name="Text Box 49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05" name="Text Box 49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06" name="Text Box 49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07" name="Text Box 49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08" name="Text Box 49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09" name="Text Box 49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10" name="Text Box 49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11" name="Text Box 49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12" name="Text Box 49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13" name="Text Box 49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14" name="Text Box 49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15" name="Text Box 49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16" name="Text Box 49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17" name="Text Box 49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18" name="Text Box 49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19" name="Text Box 49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20" name="Text Box 49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21" name="Text Box 49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22" name="Text Box 49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23" name="Text Box 49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24" name="Text Box 49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25" name="Text Box 49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26" name="Text Box 49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27" name="Text Box 49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28" name="Text Box 49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29" name="Text Box 49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30" name="Text Box 49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31" name="Text Box 49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32" name="Text Box 49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33" name="Text Box 49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34" name="Text Box 49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35" name="Text Box 49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36" name="Text Box 49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37" name="Text Box 49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38" name="Text Box 49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39" name="Text Box 49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40" name="Text Box 49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41" name="Text Box 49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42" name="Text Box 49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43" name="Text Box 49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44" name="Text Box 49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45" name="Text Box 49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46" name="Text Box 49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47" name="Text Box 49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48" name="Text Box 49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49" name="Text Box 49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50" name="Text Box 49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51" name="Text Box 49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52" name="Text Box 49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53" name="Text Box 49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54" name="Text Box 49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55" name="Text Box 49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56" name="Text Box 49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57" name="Text Box 49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58" name="Text Box 49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59" name="Text Box 49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60" name="Text Box 49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61" name="Text Box 49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62" name="Text Box 49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63" name="Text Box 49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64" name="Text Box 49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65" name="Text Box 49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66" name="Text Box 49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67" name="Text Box 49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68" name="Text Box 49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69" name="Text Box 49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70" name="Text Box 49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71" name="Text Box 49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72" name="Text Box 49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73" name="Text Box 49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74" name="Text Box 49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75" name="Text Box 49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76" name="Text Box 49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77" name="Text Box 49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78" name="Text Box 49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79" name="Text Box 49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80" name="Text Box 49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81" name="Text Box 49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82" name="Text Box 49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83" name="Text Box 49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84" name="Text Box 49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85" name="Text Box 49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86" name="Text Box 50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87" name="Text Box 50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88" name="Text Box 50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89" name="Text Box 50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90" name="Text Box 50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91" name="Text Box 50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92" name="Text Box 50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93" name="Text Box 50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94" name="Text Box 50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95" name="Text Box 50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96" name="Text Box 50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97" name="Text Box 50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98" name="Text Box 50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099" name="Text Box 50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00" name="Text Box 50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01" name="Text Box 50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02" name="Text Box 50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03" name="Text Box 50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04" name="Text Box 50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05" name="Text Box 50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06" name="Text Box 50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07" name="Text Box 50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08" name="Text Box 50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09" name="Text Box 50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10" name="Text Box 50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11" name="Text Box 50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12" name="Text Box 50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13" name="Text Box 50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14" name="Text Box 50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15" name="Text Box 50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16" name="Text Box 50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17" name="Text Box 50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18" name="Text Box 50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19" name="Text Box 50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20" name="Text Box 50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21" name="Text Box 50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22" name="Text Box 50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23" name="Text Box 50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24" name="Text Box 50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25" name="Text Box 50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26" name="Text Box 50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27" name="Text Box 50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28" name="Text Box 50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29" name="Text Box 50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30" name="Text Box 50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31" name="Text Box 50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32" name="Text Box 50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33" name="Text Box 50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34" name="Text Box 50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35" name="Text Box 50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36" name="Text Box 50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37" name="Text Box 50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38" name="Text Box 50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39" name="Text Box 50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40" name="Text Box 50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41" name="Text Box 50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42" name="Text Box 50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43" name="Text Box 50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44" name="Text Box 50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45" name="Text Box 50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46" name="Text Box 50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47" name="Text Box 50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48" name="Text Box 50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49" name="Text Box 50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50" name="Text Box 50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51" name="Text Box 50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52" name="Text Box 50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53" name="Text Box 50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54" name="Text Box 50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55" name="Text Box 50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56" name="Text Box 50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57" name="Text Box 50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58" name="Text Box 50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59" name="Text Box 50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60" name="Text Box 50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61" name="Text Box 50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62" name="Text Box 50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63" name="Text Box 50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64" name="Text Box 50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65" name="Text Box 50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66" name="Text Box 50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67" name="Text Box 50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68" name="Text Box 50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69" name="Text Box 50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70" name="Text Box 50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71" name="Text Box 50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72" name="Text Box 50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73" name="Text Box 50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74" name="Text Box 50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75" name="Text Box 50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76" name="Text Box 50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77" name="Text Box 50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78" name="Text Box 50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79" name="Text Box 50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80" name="Text Box 50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81" name="Text Box 50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82" name="Text Box 50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83" name="Text Box 50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84" name="Text Box 50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85" name="Text Box 50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86" name="Text Box 51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87" name="Text Box 51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88" name="Text Box 51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89" name="Text Box 51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90" name="Text Box 51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91" name="Text Box 51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92" name="Text Box 51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93" name="Text Box 51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94" name="Text Box 51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95" name="Text Box 51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96" name="Text Box 51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97" name="Text Box 51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98" name="Text Box 51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199" name="Text Box 51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00" name="Text Box 51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01" name="Text Box 51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02" name="Text Box 51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03" name="Text Box 51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04" name="Text Box 51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05" name="Text Box 51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06" name="Text Box 51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07" name="Text Box 51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08" name="Text Box 51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09" name="Text Box 51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10" name="Text Box 51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11" name="Text Box 51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12" name="Text Box 51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13" name="Text Box 51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14" name="Text Box 51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15" name="Text Box 51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16" name="Text Box 51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17" name="Text Box 51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18" name="Text Box 51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19" name="Text Box 51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20" name="Text Box 51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21" name="Text Box 51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22" name="Text Box 51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23" name="Text Box 51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24" name="Text Box 51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25" name="Text Box 51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26" name="Text Box 51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27" name="Text Box 51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28" name="Text Box 51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29" name="Text Box 51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30" name="Text Box 51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31" name="Text Box 51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32" name="Text Box 51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33" name="Text Box 51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34" name="Text Box 51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35" name="Text Box 51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36" name="Text Box 51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37" name="Text Box 51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38" name="Text Box 51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39" name="Text Box 51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40" name="Text Box 51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41" name="Text Box 51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42" name="Text Box 51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43" name="Text Box 51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44" name="Text Box 51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45" name="Text Box 51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46" name="Text Box 51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47" name="Text Box 51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48" name="Text Box 51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49" name="Text Box 51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50" name="Text Box 51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51" name="Text Box 51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52" name="Text Box 51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53" name="Text Box 51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54" name="Text Box 51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55" name="Text Box 51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56" name="Text Box 51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57" name="Text Box 51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58" name="Text Box 51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59" name="Text Box 51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60" name="Text Box 51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61" name="Text Box 51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62" name="Text Box 51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63" name="Text Box 51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64" name="Text Box 51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65" name="Text Box 51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66" name="Text Box 51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67" name="Text Box 51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68" name="Text Box 51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69" name="Text Box 51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70" name="Text Box 51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71" name="Text Box 51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72" name="Text Box 51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73" name="Text Box 51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74" name="Text Box 51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75" name="Text Box 51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76" name="Text Box 51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77" name="Text Box 51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78" name="Text Box 51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79" name="Text Box 51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80" name="Text Box 51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81" name="Text Box 51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82" name="Text Box 51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83" name="Text Box 51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84" name="Text Box 51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85" name="Text Box 51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86" name="Text Box 52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87" name="Text Box 52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88" name="Text Box 52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89" name="Text Box 52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90" name="Text Box 52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91" name="Text Box 52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92" name="Text Box 52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93" name="Text Box 52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94" name="Text Box 52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95" name="Text Box 52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96" name="Text Box 52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97" name="Text Box 52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98" name="Text Box 52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299" name="Text Box 52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00" name="Text Box 52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01" name="Text Box 52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02" name="Text Box 52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03" name="Text Box 52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04" name="Text Box 52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05" name="Text Box 52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06" name="Text Box 52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07" name="Text Box 52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08" name="Text Box 52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09" name="Text Box 52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10" name="Text Box 52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11" name="Text Box 52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12" name="Text Box 52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13" name="Text Box 52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14" name="Text Box 52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15" name="Text Box 52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16" name="Text Box 52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17" name="Text Box 52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18" name="Text Box 52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19" name="Text Box 52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20" name="Text Box 52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21" name="Text Box 52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22" name="Text Box 52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23" name="Text Box 52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24" name="Text Box 52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25" name="Text Box 52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26" name="Text Box 52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27" name="Text Box 52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28" name="Text Box 52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29" name="Text Box 52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30" name="Text Box 52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31" name="Text Box 52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32" name="Text Box 52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33" name="Text Box 52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34" name="Text Box 52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35" name="Text Box 52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36" name="Text Box 52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37" name="Text Box 52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38" name="Text Box 52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39" name="Text Box 52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40" name="Text Box 52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41" name="Text Box 52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42" name="Text Box 52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43" name="Text Box 52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44" name="Text Box 52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45" name="Text Box 52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46" name="Text Box 52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47" name="Text Box 52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48" name="Text Box 52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49" name="Text Box 52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50" name="Text Box 52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51" name="Text Box 52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52" name="Text Box 52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53" name="Text Box 52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54" name="Text Box 52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55" name="Text Box 52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56" name="Text Box 52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57" name="Text Box 52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58" name="Text Box 52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59" name="Text Box 52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60" name="Text Box 52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61" name="Text Box 52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62" name="Text Box 52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63" name="Text Box 52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64" name="Text Box 52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65" name="Text Box 52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66" name="Text Box 52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67" name="Text Box 52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68" name="Text Box 52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69" name="Text Box 52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70" name="Text Box 52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71" name="Text Box 52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72" name="Text Box 52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73" name="Text Box 52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74" name="Text Box 52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75" name="Text Box 52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76" name="Text Box 52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77" name="Text Box 52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78" name="Text Box 52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79" name="Text Box 52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80" name="Text Box 52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81" name="Text Box 52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82" name="Text Box 52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83" name="Text Box 52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84" name="Text Box 52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85" name="Text Box 52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86" name="Text Box 53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87" name="Text Box 53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88" name="Text Box 53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89" name="Text Box 53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90" name="Text Box 53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91" name="Text Box 53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92" name="Text Box 53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93" name="Text Box 53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94" name="Text Box 530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95" name="Text Box 530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96" name="Text Box 531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97" name="Text Box 531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98" name="Text Box 531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399" name="Text Box 531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00" name="Text Box 531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01" name="Text Box 531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02" name="Text Box 531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03" name="Text Box 531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04" name="Text Box 531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05" name="Text Box 531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06" name="Text Box 532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07" name="Text Box 532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08" name="Text Box 532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09" name="Text Box 532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10" name="Text Box 532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11" name="Text Box 532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12" name="Text Box 532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13" name="Text Box 532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14" name="Text Box 532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15" name="Text Box 532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16" name="Text Box 533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17" name="Text Box 533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18" name="Text Box 533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19" name="Text Box 533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20" name="Text Box 533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21" name="Text Box 533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22" name="Text Box 533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23" name="Text Box 533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24" name="Text Box 533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25" name="Text Box 533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26" name="Text Box 534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27" name="Text Box 534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28" name="Text Box 534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29" name="Text Box 534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30" name="Text Box 534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31" name="Text Box 534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32" name="Text Box 534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33" name="Text Box 534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34" name="Text Box 534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35" name="Text Box 534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36" name="Text Box 535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37" name="Text Box 535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38" name="Text Box 535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39" name="Text Box 535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40" name="Text Box 535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41" name="Text Box 535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42" name="Text Box 535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43" name="Text Box 535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44" name="Text Box 535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45" name="Text Box 535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46" name="Text Box 536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47" name="Text Box 536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48" name="Text Box 536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49" name="Text Box 536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50" name="Text Box 536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51" name="Text Box 536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52" name="Text Box 536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53" name="Text Box 536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54" name="Text Box 536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55" name="Text Box 536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56" name="Text Box 537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57" name="Text Box 537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58" name="Text Box 537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59" name="Text Box 537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60" name="Text Box 537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61" name="Text Box 537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62" name="Text Box 537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63" name="Text Box 537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64" name="Text Box 537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65" name="Text Box 537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66" name="Text Box 538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67" name="Text Box 538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68" name="Text Box 538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69" name="Text Box 538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70" name="Text Box 538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71" name="Text Box 538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72" name="Text Box 538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73" name="Text Box 538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74" name="Text Box 538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75" name="Text Box 538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76" name="Text Box 539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77" name="Text Box 539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78" name="Text Box 539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79" name="Text Box 539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80" name="Text Box 539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81" name="Text Box 539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82" name="Text Box 539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83" name="Text Box 539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84" name="Text Box 5398"/>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85" name="Text Box 5399"/>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86" name="Text Box 5400"/>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87" name="Text Box 5401"/>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88" name="Text Box 5402"/>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89" name="Text Box 5403"/>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90" name="Text Box 5404"/>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91" name="Text Box 5405"/>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92" name="Text Box 5406"/>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2030</xdr:row>
      <xdr:rowOff>0</xdr:rowOff>
    </xdr:from>
    <xdr:to>
      <xdr:col>4</xdr:col>
      <xdr:colOff>85725</xdr:colOff>
      <xdr:row>2030</xdr:row>
      <xdr:rowOff>184703</xdr:rowOff>
    </xdr:to>
    <xdr:sp macro="" textlink="">
      <xdr:nvSpPr>
        <xdr:cNvPr id="5493" name="Text Box 5407"/>
        <xdr:cNvSpPr txBox="1">
          <a:spLocks noChangeArrowheads="1"/>
        </xdr:cNvSpPr>
      </xdr:nvSpPr>
      <xdr:spPr bwMode="auto">
        <a:xfrm>
          <a:off x="4686300" y="38671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494" name="Text Box 5427"/>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495" name="Text Box 5428"/>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496" name="Text Box 5429"/>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497" name="Text Box 5430"/>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498" name="Text Box 5431"/>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499" name="Text Box 5432"/>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00" name="Text Box 5433"/>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01" name="Text Box 5434"/>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02" name="Text Box 5435"/>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03" name="Text Box 5436"/>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04" name="Text Box 5437"/>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05" name="Text Box 5438"/>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06" name="Text Box 5439"/>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07" name="Text Box 5440"/>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08" name="Text Box 5441"/>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09" name="Text Box 5442"/>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10" name="Text Box 5443"/>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11" name="Text Box 5444"/>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12" name="Text Box 5445"/>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13" name="Text Box 5446"/>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14" name="Text Box 5447"/>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15" name="Text Box 5448"/>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16" name="Text Box 5449"/>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17" name="Text Box 5450"/>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18" name="Text Box 5451"/>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19" name="Text Box 5452"/>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20" name="Text Box 5453"/>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21" name="Text Box 5454"/>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22" name="Text Box 5455"/>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23" name="Text Box 5456"/>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24" name="Text Box 5457"/>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25" name="Text Box 5458"/>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26" name="Text Box 5459"/>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27" name="Text Box 5460"/>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28" name="Text Box 5461"/>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29" name="Text Box 5462"/>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30" name="Text Box 5463"/>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31" name="Text Box 5464"/>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32" name="Text Box 5465"/>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33" name="Text Box 5466"/>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34" name="Text Box 5467"/>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2029</xdr:row>
      <xdr:rowOff>0</xdr:rowOff>
    </xdr:from>
    <xdr:to>
      <xdr:col>4</xdr:col>
      <xdr:colOff>85725</xdr:colOff>
      <xdr:row>2029</xdr:row>
      <xdr:rowOff>184704</xdr:rowOff>
    </xdr:to>
    <xdr:sp macro="" textlink="">
      <xdr:nvSpPr>
        <xdr:cNvPr id="5535" name="Text Box 5468"/>
        <xdr:cNvSpPr txBox="1">
          <a:spLocks noChangeArrowheads="1"/>
        </xdr:cNvSpPr>
      </xdr:nvSpPr>
      <xdr:spPr bwMode="auto">
        <a:xfrm>
          <a:off x="4686300" y="386524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2029</xdr:row>
      <xdr:rowOff>0</xdr:rowOff>
    </xdr:from>
    <xdr:ext cx="85725" cy="205409"/>
    <xdr:sp macro="" textlink="">
      <xdr:nvSpPr>
        <xdr:cNvPr id="5536" name="Text Box 368"/>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37" name="Text Box 369"/>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38" name="Text Box 370"/>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39" name="Text Box 371"/>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40" name="Text Box 372"/>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41" name="Text Box 373"/>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42" name="Text Box 374"/>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43" name="Text Box 375"/>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44" name="Text Box 376"/>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45" name="Text Box 377"/>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46" name="Text Box 378"/>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47" name="Text Box 379"/>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48" name="Text Box 380"/>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49" name="Text Box 381"/>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50" name="Text Box 382"/>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51" name="Text Box 383"/>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52" name="Text Box 384"/>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53" name="Text Box 385"/>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54" name="Text Box 386"/>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55" name="Text Box 387"/>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56" name="Text Box 388"/>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57" name="Text Box 389"/>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58" name="Text Box 390"/>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59" name="Text Box 391"/>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60" name="Text Box 392"/>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61" name="Text Box 393"/>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62" name="Text Box 394"/>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63" name="Text Box 395"/>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64" name="Text Box 396"/>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65" name="Text Box 397"/>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66" name="Text Box 398"/>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67" name="Text Box 399"/>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68" name="Text Box 400"/>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2029</xdr:row>
      <xdr:rowOff>0</xdr:rowOff>
    </xdr:from>
    <xdr:ext cx="85725" cy="205409"/>
    <xdr:sp macro="" textlink="">
      <xdr:nvSpPr>
        <xdr:cNvPr id="5569" name="Text Box 401"/>
        <xdr:cNvSpPr txBox="1">
          <a:spLocks noChangeArrowheads="1"/>
        </xdr:cNvSpPr>
      </xdr:nvSpPr>
      <xdr:spPr bwMode="auto">
        <a:xfrm>
          <a:off x="4686300" y="38652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70" name="Text Box 40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71" name="Text Box 40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72" name="Text Box 40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73" name="Text Box 40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74" name="Text Box 40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75" name="Text Box 40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76" name="Text Box 40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77" name="Text Box 40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78" name="Text Box 41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79" name="Text Box 41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80" name="Text Box 41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81" name="Text Box 41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82" name="Text Box 41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83" name="Text Box 41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84" name="Text Box 41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85" name="Text Box 41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86" name="Text Box 41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87" name="Text Box 41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88" name="Text Box 42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89" name="Text Box 42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90" name="Text Box 42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91" name="Text Box 42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92" name="Text Box 42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93" name="Text Box 42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94" name="Text Box 42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95" name="Text Box 42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96" name="Text Box 42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97" name="Text Box 42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98" name="Text Box 43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599" name="Text Box 43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00" name="Text Box 43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01" name="Text Box 43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02" name="Text Box 43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03" name="Text Box 43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04" name="Text Box 43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05" name="Text Box 43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06" name="Text Box 43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07" name="Text Box 43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08" name="Text Box 44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09" name="Text Box 44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10" name="Text Box 44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11" name="Text Box 44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12" name="Text Box 44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13" name="Text Box 44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14" name="Text Box 44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15" name="Text Box 44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16" name="Text Box 44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17" name="Text Box 44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18" name="Text Box 45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19" name="Text Box 45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20" name="Text Box 45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21" name="Text Box 45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22" name="Text Box 45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23" name="Text Box 45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24" name="Text Box 45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25" name="Text Box 45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26" name="Text Box 45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27" name="Text Box 45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28" name="Text Box 46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29" name="Text Box 46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30" name="Text Box 46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31" name="Text Box 46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32" name="Text Box 46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33" name="Text Box 46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34" name="Text Box 46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35" name="Text Box 46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36" name="Text Box 46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37" name="Text Box 46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38" name="Text Box 47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39" name="Text Box 47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40" name="Text Box 47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41" name="Text Box 47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42" name="Text Box 47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43" name="Text Box 47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44" name="Text Box 47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45" name="Text Box 47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46" name="Text Box 47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47" name="Text Box 47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48" name="Text Box 48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49" name="Text Box 48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50" name="Text Box 48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51" name="Text Box 48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52" name="Text Box 48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53" name="Text Box 48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54" name="Text Box 48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55" name="Text Box 48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56" name="Text Box 48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57" name="Text Box 48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58" name="Text Box 49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59" name="Text Box 49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60" name="Text Box 49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61" name="Text Box 49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62" name="Text Box 49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63" name="Text Box 49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64" name="Text Box 49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65" name="Text Box 49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66" name="Text Box 49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67" name="Text Box 49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68" name="Text Box 50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69" name="Text Box 50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70" name="Text Box 50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71" name="Text Box 50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72" name="Text Box 50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73" name="Text Box 50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74" name="Text Box 50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75" name="Text Box 50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76" name="Text Box 50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77" name="Text Box 50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78" name="Text Box 51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79" name="Text Box 51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80" name="Text Box 51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81" name="Text Box 51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82" name="Text Box 51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83" name="Text Box 51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84" name="Text Box 51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85" name="Text Box 51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86" name="Text Box 51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87" name="Text Box 51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88" name="Text Box 52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89" name="Text Box 52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90" name="Text Box 52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91" name="Text Box 52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92" name="Text Box 52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93" name="Text Box 52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94" name="Text Box 52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95" name="Text Box 52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96" name="Text Box 52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97" name="Text Box 52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98" name="Text Box 53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699" name="Text Box 53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00" name="Text Box 53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01" name="Text Box 53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02" name="Text Box 53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03" name="Text Box 53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04" name="Text Box 53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05" name="Text Box 53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06" name="Text Box 53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07" name="Text Box 53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08" name="Text Box 54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09" name="Text Box 54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10" name="Text Box 54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11" name="Text Box 54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12" name="Text Box 54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13" name="Text Box 54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14" name="Text Box 54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15" name="Text Box 54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16" name="Text Box 54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17" name="Text Box 54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18" name="Text Box 55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19" name="Text Box 55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20" name="Text Box 55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21" name="Text Box 55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22" name="Text Box 55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23" name="Text Box 55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24" name="Text Box 55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25" name="Text Box 55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26" name="Text Box 55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27" name="Text Box 55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28" name="Text Box 56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29" name="Text Box 56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30" name="Text Box 56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31" name="Text Box 56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32" name="Text Box 56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33" name="Text Box 56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34" name="Text Box 56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35" name="Text Box 56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36" name="Text Box 56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37" name="Text Box 56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38" name="Text Box 57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39" name="Text Box 57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40" name="Text Box 57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41" name="Text Box 57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42" name="Text Box 57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43" name="Text Box 57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44" name="Text Box 57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45" name="Text Box 57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46" name="Text Box 57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47" name="Text Box 57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48" name="Text Box 58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49" name="Text Box 58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50" name="Text Box 58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51" name="Text Box 58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52" name="Text Box 58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53" name="Text Box 58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54" name="Text Box 58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55" name="Text Box 58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56" name="Text Box 58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57" name="Text Box 58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58" name="Text Box 59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59" name="Text Box 59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60" name="Text Box 59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61" name="Text Box 59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62" name="Text Box 59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63" name="Text Box 59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64" name="Text Box 59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65" name="Text Box 59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66" name="Text Box 59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67" name="Text Box 59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68" name="Text Box 60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69" name="Text Box 60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70" name="Text Box 60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71" name="Text Box 60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72" name="Text Box 60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73" name="Text Box 60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74" name="Text Box 60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75" name="Text Box 60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76" name="Text Box 60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77" name="Text Box 60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78" name="Text Box 61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79" name="Text Box 61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80" name="Text Box 61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81" name="Text Box 61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82" name="Text Box 61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83" name="Text Box 61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84" name="Text Box 61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85" name="Text Box 61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86" name="Text Box 61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87" name="Text Box 61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88" name="Text Box 62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89" name="Text Box 62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90" name="Text Box 62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91" name="Text Box 62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92" name="Text Box 62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93" name="Text Box 62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94" name="Text Box 62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95" name="Text Box 62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96" name="Text Box 62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97" name="Text Box 62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98" name="Text Box 63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799" name="Text Box 63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00" name="Text Box 63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01" name="Text Box 63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02" name="Text Box 63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03" name="Text Box 63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04" name="Text Box 63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05" name="Text Box 63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06" name="Text Box 63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07" name="Text Box 63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08" name="Text Box 64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09" name="Text Box 64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10" name="Text Box 64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11" name="Text Box 64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12" name="Text Box 64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13" name="Text Box 64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14" name="Text Box 64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15" name="Text Box 64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16" name="Text Box 64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17" name="Text Box 64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18" name="Text Box 65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19" name="Text Box 65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20" name="Text Box 65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21" name="Text Box 65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22" name="Text Box 65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23" name="Text Box 65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24" name="Text Box 65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25" name="Text Box 65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26" name="Text Box 65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27" name="Text Box 65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28" name="Text Box 66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29" name="Text Box 66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30" name="Text Box 66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31" name="Text Box 66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32" name="Text Box 66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33" name="Text Box 66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34" name="Text Box 66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35" name="Text Box 66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36" name="Text Box 66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37" name="Text Box 66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38" name="Text Box 67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39" name="Text Box 67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40" name="Text Box 67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41" name="Text Box 67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42" name="Text Box 67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43" name="Text Box 67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44" name="Text Box 67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45" name="Text Box 67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46" name="Text Box 67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47" name="Text Box 67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48" name="Text Box 68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49" name="Text Box 68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50" name="Text Box 68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51" name="Text Box 68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52" name="Text Box 68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53" name="Text Box 68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54" name="Text Box 68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55" name="Text Box 68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56" name="Text Box 68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57" name="Text Box 68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58" name="Text Box 69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59" name="Text Box 69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60" name="Text Box 69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61" name="Text Box 69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62" name="Text Box 69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63" name="Text Box 69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64" name="Text Box 69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65" name="Text Box 69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66" name="Text Box 69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67" name="Text Box 69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68" name="Text Box 70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69" name="Text Box 70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70" name="Text Box 70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71" name="Text Box 70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72" name="Text Box 70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73" name="Text Box 70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74" name="Text Box 70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75" name="Text Box 70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76" name="Text Box 70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77" name="Text Box 70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78" name="Text Box 71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79" name="Text Box 71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80" name="Text Box 71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81" name="Text Box 71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82" name="Text Box 71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83" name="Text Box 71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84" name="Text Box 71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85" name="Text Box 71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86" name="Text Box 71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87" name="Text Box 71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88" name="Text Box 72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89" name="Text Box 72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90" name="Text Box 72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91" name="Text Box 72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92" name="Text Box 72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93" name="Text Box 72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94" name="Text Box 72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95" name="Text Box 72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96" name="Text Box 72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97" name="Text Box 72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98" name="Text Box 73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899" name="Text Box 73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00" name="Text Box 73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01" name="Text Box 73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02" name="Text Box 73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03" name="Text Box 73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04" name="Text Box 73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05" name="Text Box 73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06" name="Text Box 73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07" name="Text Box 73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08" name="Text Box 74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09" name="Text Box 74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10" name="Text Box 74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11" name="Text Box 74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12" name="Text Box 74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13" name="Text Box 74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14" name="Text Box 74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15" name="Text Box 74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16" name="Text Box 74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17" name="Text Box 74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18" name="Text Box 75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19" name="Text Box 75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20" name="Text Box 75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21" name="Text Box 75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22" name="Text Box 75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23" name="Text Box 75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24" name="Text Box 75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25" name="Text Box 75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26" name="Text Box 75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27" name="Text Box 75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28" name="Text Box 76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29" name="Text Box 76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30" name="Text Box 76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31" name="Text Box 76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32" name="Text Box 76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33" name="Text Box 76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34" name="Text Box 76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35" name="Text Box 76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36" name="Text Box 76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37" name="Text Box 76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38" name="Text Box 77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39" name="Text Box 77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40" name="Text Box 77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41" name="Text Box 77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42" name="Text Box 77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43" name="Text Box 77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44" name="Text Box 77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45" name="Text Box 77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46" name="Text Box 77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47" name="Text Box 77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48" name="Text Box 78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49" name="Text Box 78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50" name="Text Box 78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51" name="Text Box 78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52" name="Text Box 78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53" name="Text Box 78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54" name="Text Box 78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55" name="Text Box 78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56" name="Text Box 78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57" name="Text Box 78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58" name="Text Box 79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59" name="Text Box 79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60" name="Text Box 79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61" name="Text Box 79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62" name="Text Box 79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63" name="Text Box 79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64" name="Text Box 79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65" name="Text Box 79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66" name="Text Box 79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67" name="Text Box 79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68" name="Text Box 80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69" name="Text Box 80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70" name="Text Box 80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71" name="Text Box 80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72" name="Text Box 80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73" name="Text Box 80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74" name="Text Box 80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75" name="Text Box 80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76" name="Text Box 80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77" name="Text Box 80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78" name="Text Box 81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79" name="Text Box 81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80" name="Text Box 81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81" name="Text Box 81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82" name="Text Box 81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83" name="Text Box 81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84" name="Text Box 81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85" name="Text Box 81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86" name="Text Box 81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87" name="Text Box 81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88" name="Text Box 82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89" name="Text Box 82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90" name="Text Box 82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91" name="Text Box 82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92" name="Text Box 82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93" name="Text Box 82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94" name="Text Box 82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95" name="Text Box 82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96" name="Text Box 82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97" name="Text Box 82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98" name="Text Box 83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5999" name="Text Box 83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00" name="Text Box 83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01" name="Text Box 83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02" name="Text Box 83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03" name="Text Box 83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04" name="Text Box 83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05" name="Text Box 83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06" name="Text Box 83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07" name="Text Box 83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08" name="Text Box 84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09" name="Text Box 84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10" name="Text Box 84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11" name="Text Box 84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12" name="Text Box 84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13" name="Text Box 84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14" name="Text Box 84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15" name="Text Box 84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16" name="Text Box 84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17" name="Text Box 84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18" name="Text Box 85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19" name="Text Box 85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20" name="Text Box 85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21" name="Text Box 85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22" name="Text Box 85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23" name="Text Box 85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24" name="Text Box 85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25" name="Text Box 85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26" name="Text Box 85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27" name="Text Box 85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28" name="Text Box 86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29" name="Text Box 86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30" name="Text Box 86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31" name="Text Box 86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32" name="Text Box 86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33" name="Text Box 86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34" name="Text Box 86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35" name="Text Box 86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36" name="Text Box 86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37" name="Text Box 86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38" name="Text Box 87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39" name="Text Box 87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40" name="Text Box 87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41" name="Text Box 87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42" name="Text Box 87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43" name="Text Box 87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44" name="Text Box 87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45" name="Text Box 87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46" name="Text Box 87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47" name="Text Box 87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48" name="Text Box 88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49" name="Text Box 88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50" name="Text Box 88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51" name="Text Box 88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52" name="Text Box 88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53" name="Text Box 88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54" name="Text Box 88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55" name="Text Box 88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56" name="Text Box 88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57" name="Text Box 88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58" name="Text Box 89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59" name="Text Box 89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60" name="Text Box 89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61" name="Text Box 89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62" name="Text Box 89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63" name="Text Box 89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64" name="Text Box 89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65" name="Text Box 89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66" name="Text Box 89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67" name="Text Box 89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68" name="Text Box 90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69" name="Text Box 90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70" name="Text Box 90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71" name="Text Box 90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72" name="Text Box 90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73" name="Text Box 90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74" name="Text Box 90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75" name="Text Box 90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76" name="Text Box 90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77" name="Text Box 90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78" name="Text Box 91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79" name="Text Box 91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80" name="Text Box 91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81" name="Text Box 91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82" name="Text Box 91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83" name="Text Box 91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84" name="Text Box 91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85" name="Text Box 91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86" name="Text Box 91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87" name="Text Box 91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88" name="Text Box 92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89" name="Text Box 92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90" name="Text Box 92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91" name="Text Box 92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92" name="Text Box 92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93" name="Text Box 92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94" name="Text Box 92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95" name="Text Box 92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96" name="Text Box 92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97" name="Text Box 92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98" name="Text Box 93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099" name="Text Box 93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00" name="Text Box 93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01" name="Text Box 93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02" name="Text Box 93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03" name="Text Box 93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04" name="Text Box 93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05" name="Text Box 93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06" name="Text Box 93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07" name="Text Box 93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08" name="Text Box 94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09" name="Text Box 94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10" name="Text Box 94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11" name="Text Box 94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12" name="Text Box 94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13" name="Text Box 94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14" name="Text Box 94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15" name="Text Box 94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16" name="Text Box 94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17" name="Text Box 94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18" name="Text Box 95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19" name="Text Box 95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20" name="Text Box 95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21" name="Text Box 95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22" name="Text Box 95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23" name="Text Box 95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24" name="Text Box 95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25" name="Text Box 95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26" name="Text Box 95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27" name="Text Box 95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28" name="Text Box 96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29" name="Text Box 96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30" name="Text Box 96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31" name="Text Box 96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32" name="Text Box 96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33" name="Text Box 96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34" name="Text Box 96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35" name="Text Box 96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36" name="Text Box 96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37" name="Text Box 96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38" name="Text Box 97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39" name="Text Box 97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40" name="Text Box 97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41" name="Text Box 97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42" name="Text Box 97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43" name="Text Box 97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44" name="Text Box 97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45" name="Text Box 97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46" name="Text Box 97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47" name="Text Box 97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48" name="Text Box 98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49" name="Text Box 98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50" name="Text Box 98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51" name="Text Box 98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52" name="Text Box 98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53" name="Text Box 98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54" name="Text Box 98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55" name="Text Box 98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56" name="Text Box 98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57" name="Text Box 98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58" name="Text Box 99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59" name="Text Box 99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60" name="Text Box 99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61" name="Text Box 99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62" name="Text Box 99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63" name="Text Box 99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64" name="Text Box 99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65" name="Text Box 99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66" name="Text Box 99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67" name="Text Box 99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68" name="Text Box 100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69" name="Text Box 100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70" name="Text Box 100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71" name="Text Box 100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72" name="Text Box 100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73" name="Text Box 100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74" name="Text Box 100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75" name="Text Box 100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76" name="Text Box 100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77" name="Text Box 100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78" name="Text Box 101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79" name="Text Box 101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80" name="Text Box 101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81" name="Text Box 101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82" name="Text Box 101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83" name="Text Box 101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84" name="Text Box 101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85" name="Text Box 101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86" name="Text Box 101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87" name="Text Box 101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88" name="Text Box 102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89" name="Text Box 102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90" name="Text Box 102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91" name="Text Box 102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92" name="Text Box 102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93" name="Text Box 102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94" name="Text Box 102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95" name="Text Box 102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96" name="Text Box 102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97" name="Text Box 102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98" name="Text Box 103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199" name="Text Box 103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00" name="Text Box 103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01" name="Text Box 103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02" name="Text Box 103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03" name="Text Box 103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04" name="Text Box 103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05" name="Text Box 103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06" name="Text Box 103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07" name="Text Box 103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08" name="Text Box 104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09" name="Text Box 104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10" name="Text Box 104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11" name="Text Box 104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12" name="Text Box 104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13" name="Text Box 104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14" name="Text Box 104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15" name="Text Box 104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16" name="Text Box 104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17" name="Text Box 104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18" name="Text Box 105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19" name="Text Box 105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20" name="Text Box 105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21" name="Text Box 105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22" name="Text Box 105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23" name="Text Box 105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24" name="Text Box 105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25" name="Text Box 105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26" name="Text Box 105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27" name="Text Box 105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28" name="Text Box 106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29" name="Text Box 106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30" name="Text Box 106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31" name="Text Box 106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32" name="Text Box 106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33" name="Text Box 106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34" name="Text Box 106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35" name="Text Box 106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36" name="Text Box 106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37" name="Text Box 106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38" name="Text Box 107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39" name="Text Box 107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40" name="Text Box 107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41" name="Text Box 107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42" name="Text Box 107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43" name="Text Box 107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44" name="Text Box 107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45" name="Text Box 107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46" name="Text Box 107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47" name="Text Box 107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48" name="Text Box 108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49" name="Text Box 108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50" name="Text Box 108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51" name="Text Box 108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52" name="Text Box 108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53" name="Text Box 108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54" name="Text Box 108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55" name="Text Box 108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56" name="Text Box 108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57" name="Text Box 108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58" name="Text Box 109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59" name="Text Box 109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60" name="Text Box 109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61" name="Text Box 109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62" name="Text Box 109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63" name="Text Box 109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64" name="Text Box 109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65" name="Text Box 109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66" name="Text Box 109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67" name="Text Box 109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68" name="Text Box 110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69" name="Text Box 110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70" name="Text Box 110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71" name="Text Box 110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72" name="Text Box 110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73" name="Text Box 110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74" name="Text Box 110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75" name="Text Box 110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76" name="Text Box 110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77" name="Text Box 110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78" name="Text Box 111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79" name="Text Box 111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80" name="Text Box 111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81" name="Text Box 111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82" name="Text Box 111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83" name="Text Box 111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84" name="Text Box 111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85" name="Text Box 111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86" name="Text Box 111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87" name="Text Box 111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88" name="Text Box 112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89" name="Text Box 112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90" name="Text Box 112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91" name="Text Box 112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92" name="Text Box 112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93" name="Text Box 112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94" name="Text Box 112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95" name="Text Box 112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96" name="Text Box 112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97" name="Text Box 112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98" name="Text Box 113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299" name="Text Box 113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00" name="Text Box 113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01" name="Text Box 113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02" name="Text Box 113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03" name="Text Box 113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04" name="Text Box 113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05" name="Text Box 113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06" name="Text Box 113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07" name="Text Box 113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08" name="Text Box 1140"/>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09" name="Text Box 1141"/>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10" name="Text Box 1142"/>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11" name="Text Box 1143"/>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12" name="Text Box 1144"/>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13" name="Text Box 1145"/>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14" name="Text Box 1146"/>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15" name="Text Box 1147"/>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16" name="Text Box 1148"/>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2030</xdr:row>
      <xdr:rowOff>0</xdr:rowOff>
    </xdr:from>
    <xdr:ext cx="85725" cy="205409"/>
    <xdr:sp macro="" textlink="">
      <xdr:nvSpPr>
        <xdr:cNvPr id="6317" name="Text Box 1149"/>
        <xdr:cNvSpPr txBox="1">
          <a:spLocks noChangeArrowheads="1"/>
        </xdr:cNvSpPr>
      </xdr:nvSpPr>
      <xdr:spPr bwMode="auto">
        <a:xfrm>
          <a:off x="4686300" y="38671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13</xdr:row>
      <xdr:rowOff>0</xdr:rowOff>
    </xdr:from>
    <xdr:to>
      <xdr:col>4</xdr:col>
      <xdr:colOff>85725</xdr:colOff>
      <xdr:row>14</xdr:row>
      <xdr:rowOff>19050</xdr:rowOff>
    </xdr:to>
    <xdr:sp macro="" textlink="">
      <xdr:nvSpPr>
        <xdr:cNvPr id="2" name="Text Box 43"/>
        <xdr:cNvSpPr txBox="1">
          <a:spLocks noChangeArrowheads="1"/>
        </xdr:cNvSpPr>
      </xdr:nvSpPr>
      <xdr:spPr bwMode="auto">
        <a:xfrm>
          <a:off x="4686300" y="24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xdr:row>
      <xdr:rowOff>0</xdr:rowOff>
    </xdr:from>
    <xdr:to>
      <xdr:col>4</xdr:col>
      <xdr:colOff>85725</xdr:colOff>
      <xdr:row>14</xdr:row>
      <xdr:rowOff>19050</xdr:rowOff>
    </xdr:to>
    <xdr:sp macro="" textlink="">
      <xdr:nvSpPr>
        <xdr:cNvPr id="3" name="Text Box 44"/>
        <xdr:cNvSpPr txBox="1">
          <a:spLocks noChangeArrowheads="1"/>
        </xdr:cNvSpPr>
      </xdr:nvSpPr>
      <xdr:spPr bwMode="auto">
        <a:xfrm>
          <a:off x="4686300" y="24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xdr:row>
      <xdr:rowOff>0</xdr:rowOff>
    </xdr:from>
    <xdr:to>
      <xdr:col>4</xdr:col>
      <xdr:colOff>85725</xdr:colOff>
      <xdr:row>14</xdr:row>
      <xdr:rowOff>19050</xdr:rowOff>
    </xdr:to>
    <xdr:sp macro="" textlink="">
      <xdr:nvSpPr>
        <xdr:cNvPr id="4" name="Text Box 45"/>
        <xdr:cNvSpPr txBox="1">
          <a:spLocks noChangeArrowheads="1"/>
        </xdr:cNvSpPr>
      </xdr:nvSpPr>
      <xdr:spPr bwMode="auto">
        <a:xfrm>
          <a:off x="4686300" y="24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xdr:row>
      <xdr:rowOff>0</xdr:rowOff>
    </xdr:from>
    <xdr:to>
      <xdr:col>4</xdr:col>
      <xdr:colOff>85725</xdr:colOff>
      <xdr:row>14</xdr:row>
      <xdr:rowOff>19050</xdr:rowOff>
    </xdr:to>
    <xdr:sp macro="" textlink="">
      <xdr:nvSpPr>
        <xdr:cNvPr id="5" name="Text Box 46"/>
        <xdr:cNvSpPr txBox="1">
          <a:spLocks noChangeArrowheads="1"/>
        </xdr:cNvSpPr>
      </xdr:nvSpPr>
      <xdr:spPr bwMode="auto">
        <a:xfrm>
          <a:off x="4686300" y="24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 name="Text Box 25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 name="Text Box 25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 name="Text Box 25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 name="Text Box 25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 name="Text Box 25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 name="Text Box 25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 name="Text Box 25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 name="Text Box 26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 name="Text Box 26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 name="Text Box 26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 name="Text Box 26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 name="Text Box 26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 name="Text Box 26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 name="Text Box 26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 name="Text Box 26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 name="Text Box 26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 name="Text Box 26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 name="Text Box 26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 name="Text Box 26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 name="Text Box 26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 name="Text Box 26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 name="Text Box 26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8" name="Text Box 26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9" name="Text Box 26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0" name="Text Box 26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1" name="Text Box 26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2" name="Text Box 26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3" name="Text Box 26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4" name="Text Box 26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5" name="Text Box 26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6" name="Text Box 26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7" name="Text Box 26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8" name="Text Box 26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9" name="Text Box 26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0" name="Text Box 26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1" name="Text Box 26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2" name="Text Box 26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3" name="Text Box 26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4" name="Text Box 26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5" name="Text Box 26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6" name="Text Box 26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7" name="Text Box 26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8" name="Text Box 26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9" name="Text Box 26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0" name="Text Box 26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1" name="Text Box 26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2" name="Text Box 26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3" name="Text Box 26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4" name="Text Box 26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5" name="Text Box 26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6" name="Text Box 26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7" name="Text Box 26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8" name="Text Box 26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9" name="Text Box 26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0" name="Text Box 26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1" name="Text Box 26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2" name="Text Box 26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3" name="Text Box 26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4" name="Text Box 26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5" name="Text Box 26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6" name="Text Box 26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7" name="Text Box 26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8" name="Text Box 26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9" name="Text Box 26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0" name="Text Box 26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1" name="Text Box 27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2" name="Text Box 27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3" name="Text Box 27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4" name="Text Box 27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5" name="Text Box 27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6" name="Text Box 27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7" name="Text Box 27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8" name="Text Box 27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9" name="Text Box 27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0" name="Text Box 27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1" name="Text Box 27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2" name="Text Box 27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3" name="Text Box 27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4" name="Text Box 27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 name="Text Box 27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 name="Text Box 27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 name="Text Box 27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 name="Text Box 27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 name="Text Box 27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 name="Text Box 27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 name="Text Box 27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 name="Text Box 27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 name="Text Box 27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 name="Text Box 27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 name="Text Box 27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 name="Text Box 27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 name="Text Box 27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 name="Text Box 27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 name="Text Box 27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 name="Text Box 27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 name="Text Box 27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 name="Text Box 27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 name="Text Box 27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 name="Text Box 27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 name="Text Box 27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 name="Text Box 27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 name="Text Box 27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 name="Text Box 27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 name="Text Box 27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 name="Text Box 27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 name="Text Box 27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 name="Text Box 27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 name="Text Box 27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4" name="Text Box 27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5" name="Text Box 27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6" name="Text Box 27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7" name="Text Box 27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8" name="Text Box 27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9" name="Text Box 27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0" name="Text Box 27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1" name="Text Box 27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2" name="Text Box 27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3" name="Text Box 27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4" name="Text Box 27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5" name="Text Box 27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6" name="Text Box 27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7" name="Text Box 27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8" name="Text Box 27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9" name="Text Box 27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0" name="Text Box 27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1" name="Text Box 27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2" name="Text Box 27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3" name="Text Box 27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4" name="Text Box 27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5" name="Text Box 27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6" name="Text Box 27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7" name="Text Box 27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8" name="Text Box 27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9" name="Text Box 27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0" name="Text Box 27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1" name="Text Box 27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2" name="Text Box 27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3" name="Text Box 27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4" name="Text Box 27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5" name="Text Box 27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6" name="Text Box 27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7" name="Text Box 27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8" name="Text Box 27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9" name="Text Box 27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0" name="Text Box 27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1" name="Text Box 27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2" name="Text Box 27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3" name="Text Box 27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4" name="Text Box 27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5" name="Text Box 27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6" name="Text Box 27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7" name="Text Box 27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8" name="Text Box 27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9" name="Text Box 27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0" name="Text Box 27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1" name="Text Box 27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2" name="Text Box 27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3" name="Text Box 27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4" name="Text Box 27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5" name="Text Box 27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6" name="Text Box 27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7" name="Text Box 27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8" name="Text Box 27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9" name="Text Box 27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0" name="Text Box 27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1" name="Text Box 28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2" name="Text Box 28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3" name="Text Box 28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4" name="Text Box 28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5" name="Text Box 28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6" name="Text Box 28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7" name="Text Box 28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8" name="Text Box 28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9" name="Text Box 28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0" name="Text Box 28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1" name="Text Box 28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2" name="Text Box 28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3" name="Text Box 28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4" name="Text Box 28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5" name="Text Box 28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6" name="Text Box 28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7" name="Text Box 28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8" name="Text Box 28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9" name="Text Box 28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0" name="Text Box 28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1" name="Text Box 28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2" name="Text Box 28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3" name="Text Box 28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4" name="Text Box 28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5" name="Text Box 28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6" name="Text Box 28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7" name="Text Box 28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8" name="Text Box 28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9" name="Text Box 28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0" name="Text Box 28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1" name="Text Box 28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2" name="Text Box 28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3" name="Text Box 28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4" name="Text Box 28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5" name="Text Box 28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6" name="Text Box 28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7" name="Text Box 28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8" name="Text Box 28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9" name="Text Box 28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0" name="Text Box 28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1" name="Text Box 28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2" name="Text Box 28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3" name="Text Box 28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4" name="Text Box 28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5" name="Text Box 28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6" name="Text Box 28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7" name="Text Box 28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8" name="Text Box 28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9" name="Text Box 28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0" name="Text Box 28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1" name="Text Box 28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2" name="Text Box 28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3" name="Text Box 28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4" name="Text Box 28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5" name="Text Box 28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6" name="Text Box 28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7" name="Text Box 28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8" name="Text Box 28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9" name="Text Box 28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0" name="Text Box 28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1" name="Text Box 28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2" name="Text Box 28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3" name="Text Box 28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4" name="Text Box 28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5" name="Text Box 28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6" name="Text Box 28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7" name="Text Box 28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8" name="Text Box 28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9" name="Text Box 28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0" name="Text Box 28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1" name="Text Box 28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2" name="Text Box 28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3" name="Text Box 28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4" name="Text Box 28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5" name="Text Box 28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6" name="Text Box 28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7" name="Text Box 28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8" name="Text Box 28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9" name="Text Box 28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0" name="Text Box 28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1" name="Text Box 28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2" name="Text Box 28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3" name="Text Box 28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4" name="Text Box 28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5" name="Text Box 28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6" name="Text Box 28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7" name="Text Box 28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8" name="Text Box 28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9" name="Text Box 28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0" name="Text Box 28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1" name="Text Box 28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2" name="Text Box 28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3" name="Text Box 28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4" name="Text Box 28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5" name="Text Box 28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6" name="Text Box 28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7" name="Text Box 28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8" name="Text Box 28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9" name="Text Box 28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0" name="Text Box 28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1" name="Text Box 29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2" name="Text Box 29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3" name="Text Box 29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4" name="Text Box 29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5" name="Text Box 29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6" name="Text Box 29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7" name="Text Box 29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8" name="Text Box 29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9" name="Text Box 29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80" name="Text Box 29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81" name="Text Box 29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82" name="Text Box 29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83" name="Text Box 29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84" name="Text Box 29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85" name="Text Box 29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86" name="Text Box 29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87" name="Text Box 29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88" name="Text Box 29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89" name="Text Box 29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90" name="Text Box 29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91" name="Text Box 29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92" name="Text Box 29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93" name="Text Box 29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94" name="Text Box 29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95" name="Text Box 29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96" name="Text Box 29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97" name="Text Box 29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98" name="Text Box 29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99" name="Text Box 29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00" name="Text Box 29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01" name="Text Box 29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02" name="Text Box 29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03" name="Text Box 29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04" name="Text Box 29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05" name="Text Box 29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06" name="Text Box 29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07" name="Text Box 29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08" name="Text Box 29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09" name="Text Box 29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10" name="Text Box 29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11" name="Text Box 29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12" name="Text Box 29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13" name="Text Box 29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14" name="Text Box 29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15" name="Text Box 29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16" name="Text Box 29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17" name="Text Box 29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18" name="Text Box 29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19" name="Text Box 29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20" name="Text Box 29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21" name="Text Box 29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22" name="Text Box 29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23" name="Text Box 29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24" name="Text Box 29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25" name="Text Box 29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26" name="Text Box 29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27" name="Text Box 29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28" name="Text Box 29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29" name="Text Box 29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30" name="Text Box 29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31" name="Text Box 29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32" name="Text Box 29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33" name="Text Box 29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34" name="Text Box 29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35" name="Text Box 29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36" name="Text Box 29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37" name="Text Box 29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38" name="Text Box 29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39" name="Text Box 29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40" name="Text Box 29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41" name="Text Box 29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42" name="Text Box 29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43" name="Text Box 29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44" name="Text Box 29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45" name="Text Box 29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46" name="Text Box 29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47" name="Text Box 29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48" name="Text Box 29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49" name="Text Box 29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50" name="Text Box 29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51" name="Text Box 29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52" name="Text Box 29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53" name="Text Box 29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54" name="Text Box 29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55" name="Text Box 29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56" name="Text Box 29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57" name="Text Box 29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58" name="Text Box 29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59" name="Text Box 29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60" name="Text Box 29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61" name="Text Box 29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62" name="Text Box 29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63" name="Text Box 29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64" name="Text Box 29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65" name="Text Box 29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66" name="Text Box 29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67" name="Text Box 29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68" name="Text Box 29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69" name="Text Box 29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70" name="Text Box 29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71" name="Text Box 30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72" name="Text Box 30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73" name="Text Box 30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74" name="Text Box 30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75" name="Text Box 30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76" name="Text Box 30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77" name="Text Box 30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78" name="Text Box 30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79" name="Text Box 30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80" name="Text Box 30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81" name="Text Box 30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82" name="Text Box 30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83" name="Text Box 30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84" name="Text Box 30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85" name="Text Box 30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86" name="Text Box 30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87" name="Text Box 30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88" name="Text Box 30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89" name="Text Box 30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90" name="Text Box 30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91" name="Text Box 30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92" name="Text Box 30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93" name="Text Box 30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94" name="Text Box 30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95" name="Text Box 30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96" name="Text Box 30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97" name="Text Box 30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98" name="Text Box 30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399" name="Text Box 30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00" name="Text Box 30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01" name="Text Box 30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02" name="Text Box 30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03" name="Text Box 30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04" name="Text Box 30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05" name="Text Box 30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06" name="Text Box 30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07" name="Text Box 30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08" name="Text Box 30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09" name="Text Box 30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10" name="Text Box 30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11" name="Text Box 30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12" name="Text Box 30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13" name="Text Box 30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14" name="Text Box 30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15" name="Text Box 30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16" name="Text Box 30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17" name="Text Box 30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18" name="Text Box 30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19" name="Text Box 30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20" name="Text Box 30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21" name="Text Box 30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22" name="Text Box 30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23" name="Text Box 30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24" name="Text Box 30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25" name="Text Box 30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26" name="Text Box 30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27" name="Text Box 30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28" name="Text Box 30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29" name="Text Box 30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30" name="Text Box 30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31" name="Text Box 30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32" name="Text Box 30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33" name="Text Box 30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34" name="Text Box 30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35" name="Text Box 30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36" name="Text Box 30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37" name="Text Box 30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38" name="Text Box 30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39" name="Text Box 30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40" name="Text Box 30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41" name="Text Box 30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42" name="Text Box 30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43" name="Text Box 30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44" name="Text Box 30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45" name="Text Box 30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46" name="Text Box 30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47" name="Text Box 30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48" name="Text Box 30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49" name="Text Box 30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50" name="Text Box 30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51" name="Text Box 30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52" name="Text Box 30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53" name="Text Box 30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54" name="Text Box 30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55" name="Text Box 30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56" name="Text Box 30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57" name="Text Box 30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58" name="Text Box 30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59" name="Text Box 30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60" name="Text Box 30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61" name="Text Box 30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62" name="Text Box 30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63" name="Text Box 30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64" name="Text Box 30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65" name="Text Box 30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66" name="Text Box 30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67" name="Text Box 30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68" name="Text Box 30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69" name="Text Box 30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70" name="Text Box 30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71" name="Text Box 31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72" name="Text Box 31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73" name="Text Box 31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74" name="Text Box 31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75" name="Text Box 31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76" name="Text Box 31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77" name="Text Box 31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78" name="Text Box 31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79" name="Text Box 31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80" name="Text Box 31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81" name="Text Box 31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82" name="Text Box 31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83" name="Text Box 31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84" name="Text Box 31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85" name="Text Box 31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86" name="Text Box 31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87" name="Text Box 31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88" name="Text Box 31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89" name="Text Box 31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90" name="Text Box 31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91" name="Text Box 31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92" name="Text Box 31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93" name="Text Box 31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94" name="Text Box 31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95" name="Text Box 31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96" name="Text Box 31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97" name="Text Box 31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98" name="Text Box 31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499" name="Text Box 31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00" name="Text Box 31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01" name="Text Box 31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02" name="Text Box 31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03" name="Text Box 31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04" name="Text Box 31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05" name="Text Box 31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06" name="Text Box 31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07" name="Text Box 31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08" name="Text Box 31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09" name="Text Box 31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10" name="Text Box 31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11" name="Text Box 31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12" name="Text Box 31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13" name="Text Box 31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14" name="Text Box 31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15" name="Text Box 31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16" name="Text Box 31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17" name="Text Box 31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18" name="Text Box 31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19" name="Text Box 31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20" name="Text Box 31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21" name="Text Box 31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22" name="Text Box 31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23" name="Text Box 31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24" name="Text Box 31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25" name="Text Box 31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26" name="Text Box 31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27" name="Text Box 31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28" name="Text Box 31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29" name="Text Box 31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30" name="Text Box 31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31" name="Text Box 31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32" name="Text Box 31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33" name="Text Box 31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34" name="Text Box 31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35" name="Text Box 31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36" name="Text Box 31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37" name="Text Box 31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38" name="Text Box 31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39" name="Text Box 31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40" name="Text Box 31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41" name="Text Box 31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42" name="Text Box 31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43" name="Text Box 31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44" name="Text Box 31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45" name="Text Box 31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46" name="Text Box 31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47" name="Text Box 31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48" name="Text Box 31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49" name="Text Box 31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50" name="Text Box 31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51" name="Text Box 31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52" name="Text Box 31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53" name="Text Box 31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54" name="Text Box 31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55" name="Text Box 31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56" name="Text Box 31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57" name="Text Box 31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58" name="Text Box 31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59" name="Text Box 31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60" name="Text Box 31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61" name="Text Box 31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62" name="Text Box 31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63" name="Text Box 31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64" name="Text Box 31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65" name="Text Box 31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66" name="Text Box 31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67" name="Text Box 31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68" name="Text Box 31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69" name="Text Box 31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70" name="Text Box 31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71" name="Text Box 32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72" name="Text Box 32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73" name="Text Box 32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74" name="Text Box 32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75" name="Text Box 32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76" name="Text Box 32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77" name="Text Box 32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78" name="Text Box 32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79" name="Text Box 32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80" name="Text Box 32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81" name="Text Box 32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82" name="Text Box 32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83" name="Text Box 32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84" name="Text Box 32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85" name="Text Box 32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86" name="Text Box 32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87" name="Text Box 32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88" name="Text Box 32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89" name="Text Box 32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90" name="Text Box 32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91" name="Text Box 32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92" name="Text Box 32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93" name="Text Box 32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94" name="Text Box 32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95" name="Text Box 32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96" name="Text Box 32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97" name="Text Box 32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98" name="Text Box 32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599" name="Text Box 32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00" name="Text Box 32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01" name="Text Box 32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02" name="Text Box 32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03" name="Text Box 32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04" name="Text Box 32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05" name="Text Box 32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06" name="Text Box 32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07" name="Text Box 32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08" name="Text Box 32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09" name="Text Box 32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10" name="Text Box 32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11" name="Text Box 32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12" name="Text Box 32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13" name="Text Box 32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14" name="Text Box 32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15" name="Text Box 32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16" name="Text Box 32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17" name="Text Box 32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18" name="Text Box 32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19" name="Text Box 32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20" name="Text Box 32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21" name="Text Box 32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22" name="Text Box 32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23" name="Text Box 32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24" name="Text Box 32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25" name="Text Box 32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26" name="Text Box 32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27" name="Text Box 32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28" name="Text Box 32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29" name="Text Box 32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30" name="Text Box 32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31" name="Text Box 32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32" name="Text Box 32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33" name="Text Box 32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34" name="Text Box 32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35" name="Text Box 32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36" name="Text Box 32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37" name="Text Box 32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38" name="Text Box 32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39" name="Text Box 32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40" name="Text Box 32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41" name="Text Box 32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42" name="Text Box 32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43" name="Text Box 32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44" name="Text Box 32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45" name="Text Box 32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46" name="Text Box 32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47" name="Text Box 32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48" name="Text Box 32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49" name="Text Box 32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50" name="Text Box 32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51" name="Text Box 32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52" name="Text Box 32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53" name="Text Box 32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54" name="Text Box 32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55" name="Text Box 32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56" name="Text Box 32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57" name="Text Box 32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58" name="Text Box 32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59" name="Text Box 32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60" name="Text Box 32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61" name="Text Box 32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62" name="Text Box 32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63" name="Text Box 32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64" name="Text Box 32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65" name="Text Box 32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66" name="Text Box 32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67" name="Text Box 32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68" name="Text Box 32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69" name="Text Box 32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70" name="Text Box 32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71" name="Text Box 33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72" name="Text Box 33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73" name="Text Box 33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74" name="Text Box 33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75" name="Text Box 33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76" name="Text Box 33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77" name="Text Box 33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78" name="Text Box 33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79" name="Text Box 33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80" name="Text Box 33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81" name="Text Box 33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82" name="Text Box 33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83" name="Text Box 33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84" name="Text Box 33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85" name="Text Box 33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86" name="Text Box 33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87" name="Text Box 33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88" name="Text Box 33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89" name="Text Box 33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90" name="Text Box 33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91" name="Text Box 33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92" name="Text Box 33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93" name="Text Box 33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94" name="Text Box 33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95" name="Text Box 33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96" name="Text Box 33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97" name="Text Box 33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98" name="Text Box 33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699" name="Text Box 33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00" name="Text Box 33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01" name="Text Box 33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02" name="Text Box 33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03" name="Text Box 33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04" name="Text Box 33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05" name="Text Box 33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06" name="Text Box 33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07" name="Text Box 33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08" name="Text Box 33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09" name="Text Box 33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10" name="Text Box 33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11" name="Text Box 33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12" name="Text Box 33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13" name="Text Box 33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14" name="Text Box 33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15" name="Text Box 33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16" name="Text Box 33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17" name="Text Box 33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18" name="Text Box 33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19" name="Text Box 33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20" name="Text Box 33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21" name="Text Box 33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22" name="Text Box 33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23" name="Text Box 33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24" name="Text Box 33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25" name="Text Box 33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26" name="Text Box 33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27" name="Text Box 33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28" name="Text Box 33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29" name="Text Box 33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30" name="Text Box 33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31" name="Text Box 33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32" name="Text Box 33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33" name="Text Box 33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34" name="Text Box 33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35" name="Text Box 33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36" name="Text Box 33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37" name="Text Box 33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38" name="Text Box 33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39" name="Text Box 33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40" name="Text Box 33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41" name="Text Box 33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42" name="Text Box 33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43" name="Text Box 33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44" name="Text Box 33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45" name="Text Box 33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46" name="Text Box 33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47" name="Text Box 33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48" name="Text Box 33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49" name="Text Box 33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50" name="Text Box 33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51" name="Text Box 33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52" name="Text Box 33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53" name="Text Box 33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54" name="Text Box 33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55" name="Text Box 33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56" name="Text Box 33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57" name="Text Box 33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58" name="Text Box 33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59" name="Text Box 33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60" name="Text Box 33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61" name="Text Box 33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62" name="Text Box 33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63" name="Text Box 33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64" name="Text Box 33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65" name="Text Box 33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66" name="Text Box 33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67" name="Text Box 33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68" name="Text Box 33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69" name="Text Box 33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70" name="Text Box 33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71" name="Text Box 34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72" name="Text Box 34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73" name="Text Box 34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74" name="Text Box 34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75" name="Text Box 34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76" name="Text Box 34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77" name="Text Box 34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78" name="Text Box 34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79" name="Text Box 34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80" name="Text Box 34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81" name="Text Box 34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82" name="Text Box 34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83" name="Text Box 34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84" name="Text Box 34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85" name="Text Box 34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86" name="Text Box 34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87" name="Text Box 34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88" name="Text Box 34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89" name="Text Box 34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90" name="Text Box 34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91" name="Text Box 34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92" name="Text Box 34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93" name="Text Box 34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94" name="Text Box 34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95" name="Text Box 34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96" name="Text Box 34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97" name="Text Box 34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98" name="Text Box 34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799" name="Text Box 34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00" name="Text Box 34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01" name="Text Box 34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02" name="Text Box 34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03" name="Text Box 34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04" name="Text Box 34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05" name="Text Box 34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06" name="Text Box 34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07" name="Text Box 34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08" name="Text Box 34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09" name="Text Box 34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10" name="Text Box 34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11" name="Text Box 34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12" name="Text Box 34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13" name="Text Box 34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14" name="Text Box 34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15" name="Text Box 34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16" name="Text Box 34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17" name="Text Box 34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18" name="Text Box 34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19" name="Text Box 34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20" name="Text Box 34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21" name="Text Box 34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22" name="Text Box 34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23" name="Text Box 34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24" name="Text Box 34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25" name="Text Box 34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26" name="Text Box 34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27" name="Text Box 34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28" name="Text Box 34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29" name="Text Box 34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30" name="Text Box 34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31" name="Text Box 34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32" name="Text Box 34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33" name="Text Box 34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34" name="Text Box 34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35" name="Text Box 34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36" name="Text Box 34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37" name="Text Box 34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38" name="Text Box 34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39" name="Text Box 34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40" name="Text Box 34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41" name="Text Box 34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42" name="Text Box 34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43" name="Text Box 34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44" name="Text Box 34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45" name="Text Box 34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46" name="Text Box 34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47" name="Text Box 34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48" name="Text Box 34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49" name="Text Box 34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0" name="Text Box 34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1" name="Text Box 34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2" name="Text Box 34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3" name="Text Box 34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4" name="Text Box 34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5" name="Text Box 34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6" name="Text Box 34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7" name="Text Box 34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8" name="Text Box 34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9" name="Text Box 34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0" name="Text Box 34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1" name="Text Box 34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2" name="Text Box 34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3" name="Text Box 34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4" name="Text Box 34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5" name="Text Box 34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6" name="Text Box 34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7" name="Text Box 34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8" name="Text Box 34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9" name="Text Box 34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0" name="Text Box 34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1" name="Text Box 35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2" name="Text Box 35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3" name="Text Box 35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4" name="Text Box 35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5" name="Text Box 35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6" name="Text Box 35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7" name="Text Box 35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8" name="Text Box 35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9" name="Text Box 35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0" name="Text Box 35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1" name="Text Box 35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2" name="Text Box 35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3" name="Text Box 35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4" name="Text Box 35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5" name="Text Box 35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6" name="Text Box 35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7" name="Text Box 35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8" name="Text Box 35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9" name="Text Box 35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0" name="Text Box 35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1" name="Text Box 35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2" name="Text Box 35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3" name="Text Box 35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4" name="Text Box 35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5" name="Text Box 35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6" name="Text Box 35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7" name="Text Box 35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8" name="Text Box 35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9" name="Text Box 35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0" name="Text Box 35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1" name="Text Box 35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2" name="Text Box 35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3" name="Text Box 35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4" name="Text Box 35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5" name="Text Box 35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6" name="Text Box 35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7" name="Text Box 35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8" name="Text Box 35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9" name="Text Box 35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0" name="Text Box 35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1" name="Text Box 35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2" name="Text Box 35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3" name="Text Box 35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4" name="Text Box 35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5" name="Text Box 35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6" name="Text Box 35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7" name="Text Box 35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8" name="Text Box 35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9" name="Text Box 35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0" name="Text Box 35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1" name="Text Box 35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2" name="Text Box 35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3" name="Text Box 35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4" name="Text Box 35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5" name="Text Box 35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6" name="Text Box 35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7" name="Text Box 35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8" name="Text Box 35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9" name="Text Box 35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0" name="Text Box 35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1" name="Text Box 35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2" name="Text Box 35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3" name="Text Box 35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4" name="Text Box 35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5" name="Text Box 35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6" name="Text Box 35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7" name="Text Box 35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8" name="Text Box 35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9" name="Text Box 35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0" name="Text Box 35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1" name="Text Box 35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2" name="Text Box 35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3" name="Text Box 35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4" name="Text Box 35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5" name="Text Box 35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6" name="Text Box 35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7" name="Text Box 35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8" name="Text Box 35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9" name="Text Box 35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0" name="Text Box 35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1" name="Text Box 35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2" name="Text Box 35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3" name="Text Box 35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4" name="Text Box 35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5" name="Text Box 35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6" name="Text Box 35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7" name="Text Box 35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8" name="Text Box 35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9" name="Text Box 35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0" name="Text Box 35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1" name="Text Box 35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2" name="Text Box 35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3" name="Text Box 35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4" name="Text Box 35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5" name="Text Box 35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6" name="Text Box 35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7" name="Text Box 35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8" name="Text Box 35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9" name="Text Box 35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0" name="Text Box 35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1" name="Text Box 36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2" name="Text Box 36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3" name="Text Box 36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4" name="Text Box 36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5" name="Text Box 36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6" name="Text Box 36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7" name="Text Box 36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8" name="Text Box 36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9" name="Text Box 36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0" name="Text Box 36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1" name="Text Box 36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2" name="Text Box 36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3" name="Text Box 36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4" name="Text Box 36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5" name="Text Box 36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6" name="Text Box 36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7" name="Text Box 36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8" name="Text Box 36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9" name="Text Box 36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0" name="Text Box 36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1" name="Text Box 36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2" name="Text Box 36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3" name="Text Box 36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4" name="Text Box 36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5" name="Text Box 36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6" name="Text Box 36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7" name="Text Box 36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8" name="Text Box 36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9" name="Text Box 36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0" name="Text Box 36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1" name="Text Box 36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2" name="Text Box 36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3" name="Text Box 36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4" name="Text Box 36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5" name="Text Box 36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6" name="Text Box 36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7" name="Text Box 36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8" name="Text Box 36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9" name="Text Box 36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0" name="Text Box 36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1" name="Text Box 36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2" name="Text Box 36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3" name="Text Box 36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4" name="Text Box 36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5" name="Text Box 36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6" name="Text Box 36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7" name="Text Box 36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8" name="Text Box 36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9" name="Text Box 36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0" name="Text Box 36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1" name="Text Box 36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2" name="Text Box 36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3" name="Text Box 36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4" name="Text Box 36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5" name="Text Box 36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6" name="Text Box 36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7" name="Text Box 36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8" name="Text Box 36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9" name="Text Box 36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0" name="Text Box 36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1" name="Text Box 36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2" name="Text Box 36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3" name="Text Box 36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4" name="Text Box 36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5" name="Text Box 36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6" name="Text Box 36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7" name="Text Box 36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8" name="Text Box 36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9" name="Text Box 36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0" name="Text Box 36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1" name="Text Box 36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2" name="Text Box 36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3" name="Text Box 36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4" name="Text Box 36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5" name="Text Box 36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6" name="Text Box 36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7" name="Text Box 36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8" name="Text Box 36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9" name="Text Box 36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0" name="Text Box 36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1" name="Text Box 36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2" name="Text Box 36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3" name="Text Box 36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4" name="Text Box 36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5" name="Text Box 36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6" name="Text Box 36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7" name="Text Box 36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8" name="Text Box 36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9" name="Text Box 36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0" name="Text Box 36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1" name="Text Box 36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2" name="Text Box 36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3" name="Text Box 36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4" name="Text Box 36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5" name="Text Box 36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6" name="Text Box 36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7" name="Text Box 36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8" name="Text Box 36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9" name="Text Box 36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0" name="Text Box 36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1" name="Text Box 37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2" name="Text Box 37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3" name="Text Box 37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4" name="Text Box 37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5" name="Text Box 37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6" name="Text Box 37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7" name="Text Box 37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8" name="Text Box 37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9" name="Text Box 37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0" name="Text Box 37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1" name="Text Box 37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2" name="Text Box 37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3" name="Text Box 37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4" name="Text Box 37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5" name="Text Box 37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6" name="Text Box 37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7" name="Text Box 37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8" name="Text Box 37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9" name="Text Box 37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0" name="Text Box 37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1" name="Text Box 37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2" name="Text Box 37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3" name="Text Box 37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4" name="Text Box 37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5" name="Text Box 37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6" name="Text Box 37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7" name="Text Box 37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8" name="Text Box 37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9" name="Text Box 37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0" name="Text Box 37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1" name="Text Box 37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2" name="Text Box 37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3" name="Text Box 37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4" name="Text Box 37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5" name="Text Box 37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6" name="Text Box 37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7" name="Text Box 37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8" name="Text Box 37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9" name="Text Box 37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0" name="Text Box 37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1" name="Text Box 37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2" name="Text Box 37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3" name="Text Box 37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4" name="Text Box 37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5" name="Text Box 37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6" name="Text Box 37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7" name="Text Box 37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8" name="Text Box 37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9" name="Text Box 37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0" name="Text Box 37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1" name="Text Box 37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2" name="Text Box 37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3" name="Text Box 37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4" name="Text Box 37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5" name="Text Box 37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6" name="Text Box 37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7" name="Text Box 37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8" name="Text Box 37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9" name="Text Box 37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0" name="Text Box 37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1" name="Text Box 37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2" name="Text Box 37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3" name="Text Box 37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4" name="Text Box 37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5" name="Text Box 37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6" name="Text Box 37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7" name="Text Box 37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8" name="Text Box 37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9" name="Text Box 37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40" name="Text Box 37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41" name="Text Box 37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42" name="Text Box 37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43" name="Text Box 37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44" name="Text Box 37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45" name="Text Box 37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46" name="Text Box 37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47" name="Text Box 37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48" name="Text Box 37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49" name="Text Box 37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50" name="Text Box 37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51" name="Text Box 37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52" name="Text Box 37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53" name="Text Box 37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54" name="Text Box 37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55" name="Text Box 37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56" name="Text Box 37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57" name="Text Box 37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58" name="Text Box 37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59" name="Text Box 37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60" name="Text Box 37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61" name="Text Box 37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62" name="Text Box 37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63" name="Text Box 37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64" name="Text Box 37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65" name="Text Box 37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66" name="Text Box 37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67" name="Text Box 37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68" name="Text Box 37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69" name="Text Box 37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70" name="Text Box 37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71" name="Text Box 38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72" name="Text Box 38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73" name="Text Box 38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74" name="Text Box 38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75" name="Text Box 38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76" name="Text Box 38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77" name="Text Box 38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78" name="Text Box 38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79" name="Text Box 38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80" name="Text Box 38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81" name="Text Box 38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82" name="Text Box 38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83" name="Text Box 38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84" name="Text Box 38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85" name="Text Box 38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86" name="Text Box 38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87" name="Text Box 38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88" name="Text Box 38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89" name="Text Box 38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90" name="Text Box 38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91" name="Text Box 38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92" name="Text Box 38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93" name="Text Box 38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94" name="Text Box 38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95" name="Text Box 38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96" name="Text Box 38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97" name="Text Box 38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98" name="Text Box 38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99" name="Text Box 38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00" name="Text Box 38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01" name="Text Box 38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02" name="Text Box 38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03" name="Text Box 38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04" name="Text Box 38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05" name="Text Box 38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06" name="Text Box 38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07" name="Text Box 38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08" name="Text Box 38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09" name="Text Box 38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10" name="Text Box 38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11" name="Text Box 38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12" name="Text Box 38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13" name="Text Box 38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14" name="Text Box 38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15" name="Text Box 38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16" name="Text Box 38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17" name="Text Box 38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18" name="Text Box 38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19" name="Text Box 38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20" name="Text Box 38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21" name="Text Box 38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22" name="Text Box 38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23" name="Text Box 38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24" name="Text Box 38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25" name="Text Box 38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26" name="Text Box 38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27" name="Text Box 38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28" name="Text Box 38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29" name="Text Box 38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30" name="Text Box 38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31" name="Text Box 38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32" name="Text Box 38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33" name="Text Box 38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34" name="Text Box 38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35" name="Text Box 38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36" name="Text Box 38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37" name="Text Box 38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38" name="Text Box 38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39" name="Text Box 38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40" name="Text Box 38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41" name="Text Box 38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42" name="Text Box 38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43" name="Text Box 38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44" name="Text Box 38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45" name="Text Box 38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46" name="Text Box 38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47" name="Text Box 38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48" name="Text Box 38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49" name="Text Box 38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50" name="Text Box 38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51" name="Text Box 38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52" name="Text Box 38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53" name="Text Box 38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54" name="Text Box 38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55" name="Text Box 38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56" name="Text Box 38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57" name="Text Box 38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58" name="Text Box 38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59" name="Text Box 38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60" name="Text Box 38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61" name="Text Box 38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62" name="Text Box 38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63" name="Text Box 38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64" name="Text Box 38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65" name="Text Box 38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66" name="Text Box 38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67" name="Text Box 38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68" name="Text Box 38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69" name="Text Box 38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70" name="Text Box 38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71" name="Text Box 39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72" name="Text Box 39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73" name="Text Box 39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74" name="Text Box 39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75" name="Text Box 39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76" name="Text Box 39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77" name="Text Box 39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78" name="Text Box 39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79" name="Text Box 39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80" name="Text Box 39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81" name="Text Box 39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82" name="Text Box 39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83" name="Text Box 39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84" name="Text Box 39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85" name="Text Box 39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86" name="Text Box 39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87" name="Text Box 39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88" name="Text Box 39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89" name="Text Box 39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90" name="Text Box 39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91" name="Text Box 39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92" name="Text Box 39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93" name="Text Box 39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94" name="Text Box 39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95" name="Text Box 39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96" name="Text Box 39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97" name="Text Box 39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98" name="Text Box 39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299" name="Text Box 39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00" name="Text Box 39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01" name="Text Box 39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02" name="Text Box 39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03" name="Text Box 39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04" name="Text Box 39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05" name="Text Box 39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06" name="Text Box 39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07" name="Text Box 39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08" name="Text Box 39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09" name="Text Box 39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10" name="Text Box 39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11" name="Text Box 39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12" name="Text Box 39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13" name="Text Box 39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14" name="Text Box 39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15" name="Text Box 39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16" name="Text Box 39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17" name="Text Box 39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18" name="Text Box 39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19" name="Text Box 39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20" name="Text Box 39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21" name="Text Box 39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22" name="Text Box 39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23" name="Text Box 39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24" name="Text Box 39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25" name="Text Box 39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26" name="Text Box 39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27" name="Text Box 39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28" name="Text Box 39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29" name="Text Box 39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30" name="Text Box 39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31" name="Text Box 39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32" name="Text Box 39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33" name="Text Box 39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34" name="Text Box 39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35" name="Text Box 39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36" name="Text Box 39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37" name="Text Box 39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38" name="Text Box 39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39" name="Text Box 39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40" name="Text Box 39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41" name="Text Box 39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42" name="Text Box 39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43" name="Text Box 39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44" name="Text Box 39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45" name="Text Box 39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46" name="Text Box 39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47" name="Text Box 39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48" name="Text Box 39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49" name="Text Box 39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50" name="Text Box 39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51" name="Text Box 39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52" name="Text Box 39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53" name="Text Box 39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54" name="Text Box 39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55" name="Text Box 39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56" name="Text Box 39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57" name="Text Box 39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58" name="Text Box 39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59" name="Text Box 39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60" name="Text Box 39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61" name="Text Box 39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62" name="Text Box 39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63" name="Text Box 39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64" name="Text Box 39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65" name="Text Box 39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66" name="Text Box 39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67" name="Text Box 39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68" name="Text Box 39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69" name="Text Box 39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70" name="Text Box 39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71" name="Text Box 40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72" name="Text Box 40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73" name="Text Box 40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74" name="Text Box 40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75" name="Text Box 40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76" name="Text Box 40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77" name="Text Box 40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78" name="Text Box 40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79" name="Text Box 40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80" name="Text Box 40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81" name="Text Box 40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82" name="Text Box 40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83" name="Text Box 40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84" name="Text Box 40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85" name="Text Box 40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86" name="Text Box 40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87" name="Text Box 40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88" name="Text Box 40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89" name="Text Box 40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90" name="Text Box 40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91" name="Text Box 40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92" name="Text Box 40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93" name="Text Box 40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94" name="Text Box 40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95" name="Text Box 40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96" name="Text Box 40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97" name="Text Box 40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98" name="Text Box 40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399" name="Text Box 40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00" name="Text Box 40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01" name="Text Box 40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02" name="Text Box 40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03" name="Text Box 40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04" name="Text Box 40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05" name="Text Box 40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06" name="Text Box 40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07" name="Text Box 40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08" name="Text Box 40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09" name="Text Box 40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10" name="Text Box 40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11" name="Text Box 40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12" name="Text Box 40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13" name="Text Box 40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14" name="Text Box 40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15" name="Text Box 40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16" name="Text Box 40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17" name="Text Box 40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18" name="Text Box 40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19" name="Text Box 40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20" name="Text Box 40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21" name="Text Box 40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22" name="Text Box 40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23" name="Text Box 40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24" name="Text Box 40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25" name="Text Box 40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26" name="Text Box 40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27" name="Text Box 40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28" name="Text Box 40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29" name="Text Box 40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30" name="Text Box 40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31" name="Text Box 40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32" name="Text Box 40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33" name="Text Box 40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34" name="Text Box 40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35" name="Text Box 40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36" name="Text Box 40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37" name="Text Box 40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38" name="Text Box 40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39" name="Text Box 40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40" name="Text Box 40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41" name="Text Box 40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42" name="Text Box 40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43" name="Text Box 40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44" name="Text Box 40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45" name="Text Box 40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46" name="Text Box 40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47" name="Text Box 40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48" name="Text Box 40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49" name="Text Box 40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50" name="Text Box 40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51" name="Text Box 40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52" name="Text Box 40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53" name="Text Box 40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54" name="Text Box 40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55" name="Text Box 40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56" name="Text Box 40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57" name="Text Box 40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58" name="Text Box 40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59" name="Text Box 40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60" name="Text Box 40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61" name="Text Box 40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62" name="Text Box 40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63" name="Text Box 40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64" name="Text Box 40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65" name="Text Box 40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66" name="Text Box 40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67" name="Text Box 40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68" name="Text Box 40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69" name="Text Box 40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70" name="Text Box 40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71" name="Text Box 41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72" name="Text Box 41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73" name="Text Box 41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74" name="Text Box 41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75" name="Text Box 41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76" name="Text Box 41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77" name="Text Box 41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78" name="Text Box 41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79" name="Text Box 41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80" name="Text Box 41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81" name="Text Box 41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82" name="Text Box 41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83" name="Text Box 41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84" name="Text Box 41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85" name="Text Box 41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86" name="Text Box 41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87" name="Text Box 41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88" name="Text Box 41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89" name="Text Box 41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90" name="Text Box 41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91" name="Text Box 41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92" name="Text Box 41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93" name="Text Box 41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94" name="Text Box 41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95" name="Text Box 41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96" name="Text Box 41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97" name="Text Box 41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98" name="Text Box 41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499" name="Text Box 41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00" name="Text Box 41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01" name="Text Box 41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02" name="Text Box 41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03" name="Text Box 41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04" name="Text Box 41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05" name="Text Box 41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06" name="Text Box 41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07" name="Text Box 41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08" name="Text Box 41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09" name="Text Box 41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10" name="Text Box 41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11" name="Text Box 41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12" name="Text Box 41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13" name="Text Box 41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14" name="Text Box 41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15" name="Text Box 41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16" name="Text Box 41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17" name="Text Box 41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18" name="Text Box 41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19" name="Text Box 41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20" name="Text Box 41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21" name="Text Box 41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22" name="Text Box 41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23" name="Text Box 41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24" name="Text Box 41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25" name="Text Box 41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26" name="Text Box 41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27" name="Text Box 41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28" name="Text Box 41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29" name="Text Box 41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30" name="Text Box 41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31" name="Text Box 41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32" name="Text Box 41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33" name="Text Box 41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34" name="Text Box 41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35" name="Text Box 41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36" name="Text Box 41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37" name="Text Box 41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38" name="Text Box 41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39" name="Text Box 41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40" name="Text Box 41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41" name="Text Box 41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42" name="Text Box 41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43" name="Text Box 41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44" name="Text Box 41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45" name="Text Box 41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46" name="Text Box 41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47" name="Text Box 41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48" name="Text Box 41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49" name="Text Box 41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50" name="Text Box 41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51" name="Text Box 41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52" name="Text Box 41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53" name="Text Box 41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54" name="Text Box 41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55" name="Text Box 41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56" name="Text Box 41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57" name="Text Box 41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58" name="Text Box 41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59" name="Text Box 41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60" name="Text Box 41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61" name="Text Box 41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62" name="Text Box 41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63" name="Text Box 41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64" name="Text Box 41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65" name="Text Box 41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66" name="Text Box 41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67" name="Text Box 41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68" name="Text Box 41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69" name="Text Box 41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70" name="Text Box 41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71" name="Text Box 42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72" name="Text Box 42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73" name="Text Box 42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74" name="Text Box 42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75" name="Text Box 42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76" name="Text Box 42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77" name="Text Box 42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78" name="Text Box 42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79" name="Text Box 42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80" name="Text Box 42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81" name="Text Box 42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82" name="Text Box 42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83" name="Text Box 42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84" name="Text Box 42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85" name="Text Box 42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86" name="Text Box 42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87" name="Text Box 42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88" name="Text Box 42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89" name="Text Box 42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90" name="Text Box 42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91" name="Text Box 42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92" name="Text Box 42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93" name="Text Box 42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94" name="Text Box 42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95" name="Text Box 42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96" name="Text Box 42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97" name="Text Box 42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98" name="Text Box 42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599" name="Text Box 42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00" name="Text Box 42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01" name="Text Box 42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02" name="Text Box 42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03" name="Text Box 42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04" name="Text Box 42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05" name="Text Box 42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06" name="Text Box 42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07" name="Text Box 42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08" name="Text Box 42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09" name="Text Box 42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10" name="Text Box 42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11" name="Text Box 42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12" name="Text Box 42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13" name="Text Box 42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14" name="Text Box 42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15" name="Text Box 42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16" name="Text Box 42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17" name="Text Box 42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18" name="Text Box 42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19" name="Text Box 42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20" name="Text Box 42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21" name="Text Box 42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22" name="Text Box 42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23" name="Text Box 42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24" name="Text Box 42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25" name="Text Box 42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26" name="Text Box 42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27" name="Text Box 42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28" name="Text Box 42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29" name="Text Box 42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30" name="Text Box 42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31" name="Text Box 42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32" name="Text Box 42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33" name="Text Box 42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34" name="Text Box 42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35" name="Text Box 42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36" name="Text Box 42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37" name="Text Box 42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38" name="Text Box 42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39" name="Text Box 42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40" name="Text Box 42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41" name="Text Box 42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42" name="Text Box 42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43" name="Text Box 42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44" name="Text Box 42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45" name="Text Box 42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46" name="Text Box 42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47" name="Text Box 42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48" name="Text Box 42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49" name="Text Box 42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50" name="Text Box 42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51" name="Text Box 42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52" name="Text Box 42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53" name="Text Box 42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54" name="Text Box 42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55" name="Text Box 42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56" name="Text Box 42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57" name="Text Box 42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58" name="Text Box 42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59" name="Text Box 42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60" name="Text Box 42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61" name="Text Box 42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62" name="Text Box 42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63" name="Text Box 42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64" name="Text Box 42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65" name="Text Box 42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66" name="Text Box 42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67" name="Text Box 42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68" name="Text Box 42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69" name="Text Box 42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70" name="Text Box 42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71" name="Text Box 43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72" name="Text Box 43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73" name="Text Box 43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74" name="Text Box 43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75" name="Text Box 43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76" name="Text Box 43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77" name="Text Box 43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78" name="Text Box 43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79" name="Text Box 43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80" name="Text Box 43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81" name="Text Box 43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82" name="Text Box 43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83" name="Text Box 43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84" name="Text Box 43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85" name="Text Box 43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86" name="Text Box 43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87" name="Text Box 43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88" name="Text Box 43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89" name="Text Box 43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90" name="Text Box 43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91" name="Text Box 43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92" name="Text Box 43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93" name="Text Box 43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94" name="Text Box 43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95" name="Text Box 43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96" name="Text Box 43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97" name="Text Box 43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98" name="Text Box 43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699" name="Text Box 43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00" name="Text Box 43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01" name="Text Box 43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02" name="Text Box 43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03" name="Text Box 43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04" name="Text Box 43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05" name="Text Box 43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06" name="Text Box 43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07" name="Text Box 43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08" name="Text Box 43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09" name="Text Box 43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10" name="Text Box 43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11" name="Text Box 43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12" name="Text Box 43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13" name="Text Box 43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14" name="Text Box 43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15" name="Text Box 43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16" name="Text Box 43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17" name="Text Box 43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18" name="Text Box 43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19" name="Text Box 43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20" name="Text Box 43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21" name="Text Box 43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22" name="Text Box 43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23" name="Text Box 43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24" name="Text Box 43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25" name="Text Box 43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26" name="Text Box 43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27" name="Text Box 43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28" name="Text Box 43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29" name="Text Box 43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30" name="Text Box 43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31" name="Text Box 43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32" name="Text Box 43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33" name="Text Box 43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34" name="Text Box 43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35" name="Text Box 43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36" name="Text Box 43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37" name="Text Box 43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38" name="Text Box 43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39" name="Text Box 43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40" name="Text Box 43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41" name="Text Box 43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42" name="Text Box 43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43" name="Text Box 43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44" name="Text Box 43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45" name="Text Box 43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46" name="Text Box 43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47" name="Text Box 43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48" name="Text Box 43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49" name="Text Box 43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50" name="Text Box 43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51" name="Text Box 43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52" name="Text Box 43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53" name="Text Box 43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54" name="Text Box 43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55" name="Text Box 43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56" name="Text Box 43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57" name="Text Box 43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58" name="Text Box 43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59" name="Text Box 43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60" name="Text Box 43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61" name="Text Box 43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62" name="Text Box 43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63" name="Text Box 43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64" name="Text Box 43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65" name="Text Box 43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66" name="Text Box 43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67" name="Text Box 43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68" name="Text Box 43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69" name="Text Box 43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70" name="Text Box 43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71" name="Text Box 44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72" name="Text Box 44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73" name="Text Box 44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74" name="Text Box 44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75" name="Text Box 44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76" name="Text Box 44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77" name="Text Box 44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78" name="Text Box 44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79" name="Text Box 44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80" name="Text Box 44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81" name="Text Box 44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82" name="Text Box 44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83" name="Text Box 44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84" name="Text Box 44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85" name="Text Box 44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86" name="Text Box 44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87" name="Text Box 44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88" name="Text Box 44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89" name="Text Box 44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90" name="Text Box 44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91" name="Text Box 44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92" name="Text Box 44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93" name="Text Box 44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94" name="Text Box 44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95" name="Text Box 44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96" name="Text Box 44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97" name="Text Box 44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98" name="Text Box 44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799" name="Text Box 44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00" name="Text Box 44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01" name="Text Box 44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02" name="Text Box 44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03" name="Text Box 44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04" name="Text Box 44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05" name="Text Box 44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06" name="Text Box 44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07" name="Text Box 44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08" name="Text Box 44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09" name="Text Box 44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10" name="Text Box 44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11" name="Text Box 44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12" name="Text Box 44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13" name="Text Box 44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14" name="Text Box 44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15" name="Text Box 44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16" name="Text Box 44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17" name="Text Box 44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18" name="Text Box 44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19" name="Text Box 44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20" name="Text Box 44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21" name="Text Box 44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22" name="Text Box 44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23" name="Text Box 44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24" name="Text Box 44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25" name="Text Box 44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26" name="Text Box 44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27" name="Text Box 44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28" name="Text Box 44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29" name="Text Box 44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30" name="Text Box 44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31" name="Text Box 44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32" name="Text Box 44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33" name="Text Box 44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34" name="Text Box 44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35" name="Text Box 44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36" name="Text Box 44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37" name="Text Box 44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38" name="Text Box 44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39" name="Text Box 44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40" name="Text Box 44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41" name="Text Box 44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42" name="Text Box 44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43" name="Text Box 44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44" name="Text Box 44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45" name="Text Box 44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46" name="Text Box 44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47" name="Text Box 44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48" name="Text Box 44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49" name="Text Box 44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50" name="Text Box 44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51" name="Text Box 44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52" name="Text Box 44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53" name="Text Box 44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54" name="Text Box 44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55" name="Text Box 44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56" name="Text Box 44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57" name="Text Box 44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58" name="Text Box 44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59" name="Text Box 44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60" name="Text Box 44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61" name="Text Box 44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62" name="Text Box 44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63" name="Text Box 44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64" name="Text Box 44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65" name="Text Box 44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66" name="Text Box 44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67" name="Text Box 44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68" name="Text Box 44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69" name="Text Box 44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70" name="Text Box 44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71" name="Text Box 45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72" name="Text Box 45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73" name="Text Box 45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74" name="Text Box 45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75" name="Text Box 45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76" name="Text Box 45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77" name="Text Box 45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78" name="Text Box 45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79" name="Text Box 45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80" name="Text Box 45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81" name="Text Box 45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82" name="Text Box 45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83" name="Text Box 45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84" name="Text Box 45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85" name="Text Box 45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86" name="Text Box 45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87" name="Text Box 45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88" name="Text Box 45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89" name="Text Box 45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90" name="Text Box 45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91" name="Text Box 45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92" name="Text Box 45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93" name="Text Box 45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94" name="Text Box 45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95" name="Text Box 45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96" name="Text Box 45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97" name="Text Box 45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98" name="Text Box 45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899" name="Text Box 45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00" name="Text Box 45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01" name="Text Box 45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02" name="Text Box 45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03" name="Text Box 45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04" name="Text Box 45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05" name="Text Box 45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06" name="Text Box 45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07" name="Text Box 45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08" name="Text Box 45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09" name="Text Box 45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10" name="Text Box 45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11" name="Text Box 45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12" name="Text Box 45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13" name="Text Box 45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14" name="Text Box 45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15" name="Text Box 45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16" name="Text Box 45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17" name="Text Box 45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18" name="Text Box 45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19" name="Text Box 45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20" name="Text Box 45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21" name="Text Box 45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22" name="Text Box 45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23" name="Text Box 45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24" name="Text Box 45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25" name="Text Box 45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26" name="Text Box 45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27" name="Text Box 45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28" name="Text Box 45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29" name="Text Box 45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30" name="Text Box 45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31" name="Text Box 45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32" name="Text Box 45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33" name="Text Box 45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34" name="Text Box 45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35" name="Text Box 45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36" name="Text Box 45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37" name="Text Box 45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38" name="Text Box 45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39" name="Text Box 45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40" name="Text Box 45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41" name="Text Box 45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42" name="Text Box 45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43" name="Text Box 45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44" name="Text Box 45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45" name="Text Box 45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46" name="Text Box 45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47" name="Text Box 45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48" name="Text Box 45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49" name="Text Box 45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50" name="Text Box 45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51" name="Text Box 45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52" name="Text Box 45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53" name="Text Box 45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54" name="Text Box 45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55" name="Text Box 45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56" name="Text Box 45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57" name="Text Box 45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58" name="Text Box 45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59" name="Text Box 45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60" name="Text Box 45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61" name="Text Box 45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62" name="Text Box 45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63" name="Text Box 45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64" name="Text Box 45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65" name="Text Box 45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66" name="Text Box 45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67" name="Text Box 45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68" name="Text Box 45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69" name="Text Box 45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70" name="Text Box 45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71" name="Text Box 46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72" name="Text Box 46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73" name="Text Box 46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74" name="Text Box 46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75" name="Text Box 46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76" name="Text Box 46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77" name="Text Box 46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78" name="Text Box 46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79" name="Text Box 46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80" name="Text Box 46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81" name="Text Box 46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82" name="Text Box 46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83" name="Text Box 46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84" name="Text Box 46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85" name="Text Box 46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86" name="Text Box 46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87" name="Text Box 46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88" name="Text Box 46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89" name="Text Box 46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90" name="Text Box 46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91" name="Text Box 46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92" name="Text Box 46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93" name="Text Box 46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94" name="Text Box 46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95" name="Text Box 46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96" name="Text Box 46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97" name="Text Box 46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98" name="Text Box 46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999" name="Text Box 46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00" name="Text Box 46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01" name="Text Box 46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02" name="Text Box 46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03" name="Text Box 46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04" name="Text Box 46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05" name="Text Box 46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06" name="Text Box 46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07" name="Text Box 46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08" name="Text Box 46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09" name="Text Box 46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10" name="Text Box 46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11" name="Text Box 46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12" name="Text Box 46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13" name="Text Box 46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14" name="Text Box 46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15" name="Text Box 46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16" name="Text Box 46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17" name="Text Box 46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18" name="Text Box 46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19" name="Text Box 46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20" name="Text Box 46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21" name="Text Box 46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22" name="Text Box 46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23" name="Text Box 46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24" name="Text Box 46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25" name="Text Box 46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26" name="Text Box 46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27" name="Text Box 46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28" name="Text Box 46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29" name="Text Box 46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30" name="Text Box 46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31" name="Text Box 46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32" name="Text Box 46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33" name="Text Box 46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34" name="Text Box 46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35" name="Text Box 46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36" name="Text Box 46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37" name="Text Box 46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38" name="Text Box 46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39" name="Text Box 46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40" name="Text Box 46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41" name="Text Box 46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42" name="Text Box 46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43" name="Text Box 46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44" name="Text Box 46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45" name="Text Box 46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46" name="Text Box 46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47" name="Text Box 46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48" name="Text Box 46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49" name="Text Box 46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50" name="Text Box 46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51" name="Text Box 46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52" name="Text Box 46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53" name="Text Box 46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54" name="Text Box 46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55" name="Text Box 46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56" name="Text Box 46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57" name="Text Box 46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58" name="Text Box 46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59" name="Text Box 46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60" name="Text Box 46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61" name="Text Box 46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62" name="Text Box 46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63" name="Text Box 46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64" name="Text Box 46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65" name="Text Box 46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66" name="Text Box 46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67" name="Text Box 46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68" name="Text Box 46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69" name="Text Box 46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70" name="Text Box 46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71" name="Text Box 47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72" name="Text Box 47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73" name="Text Box 47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74" name="Text Box 47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75" name="Text Box 47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76" name="Text Box 47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77" name="Text Box 47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78" name="Text Box 47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79" name="Text Box 47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80" name="Text Box 47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81" name="Text Box 47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82" name="Text Box 47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83" name="Text Box 47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84" name="Text Box 47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85" name="Text Box 47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86" name="Text Box 47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87" name="Text Box 47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88" name="Text Box 47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89" name="Text Box 47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90" name="Text Box 47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91" name="Text Box 47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92" name="Text Box 47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93" name="Text Box 47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94" name="Text Box 47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95" name="Text Box 47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96" name="Text Box 47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97" name="Text Box 47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98" name="Text Box 47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099" name="Text Box 47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00" name="Text Box 47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01" name="Text Box 47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02" name="Text Box 47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03" name="Text Box 47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04" name="Text Box 47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05" name="Text Box 47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06" name="Text Box 47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07" name="Text Box 47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08" name="Text Box 47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09" name="Text Box 47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10" name="Text Box 47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11" name="Text Box 47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12" name="Text Box 47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13" name="Text Box 47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14" name="Text Box 47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15" name="Text Box 47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16" name="Text Box 47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17" name="Text Box 47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18" name="Text Box 47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19" name="Text Box 47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20" name="Text Box 47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21" name="Text Box 47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22" name="Text Box 47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23" name="Text Box 47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24" name="Text Box 47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25" name="Text Box 47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26" name="Text Box 47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27" name="Text Box 47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28" name="Text Box 47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29" name="Text Box 47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30" name="Text Box 47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31" name="Text Box 47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32" name="Text Box 47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33" name="Text Box 47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34" name="Text Box 47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35" name="Text Box 47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36" name="Text Box 47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37" name="Text Box 47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38" name="Text Box 47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39" name="Text Box 47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40" name="Text Box 47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41" name="Text Box 47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42" name="Text Box 47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43" name="Text Box 47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44" name="Text Box 47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45" name="Text Box 47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46" name="Text Box 47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47" name="Text Box 47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48" name="Text Box 47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49" name="Text Box 47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50" name="Text Box 47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51" name="Text Box 47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52" name="Text Box 47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53" name="Text Box 47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54" name="Text Box 47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55" name="Text Box 47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56" name="Text Box 47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57" name="Text Box 47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58" name="Text Box 47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59" name="Text Box 47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60" name="Text Box 47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61" name="Text Box 47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62" name="Text Box 47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63" name="Text Box 47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64" name="Text Box 47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65" name="Text Box 47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66" name="Text Box 47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67" name="Text Box 47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68" name="Text Box 47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69" name="Text Box 47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70" name="Text Box 47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71" name="Text Box 48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72" name="Text Box 48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73" name="Text Box 48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74" name="Text Box 48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75" name="Text Box 48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76" name="Text Box 48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77" name="Text Box 48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78" name="Text Box 48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79" name="Text Box 48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80" name="Text Box 48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81" name="Text Box 48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82" name="Text Box 48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83" name="Text Box 48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84" name="Text Box 48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85" name="Text Box 48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86" name="Text Box 48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87" name="Text Box 48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88" name="Text Box 48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89" name="Text Box 48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90" name="Text Box 48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91" name="Text Box 48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92" name="Text Box 48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93" name="Text Box 48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94" name="Text Box 48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95" name="Text Box 48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96" name="Text Box 48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97" name="Text Box 48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98" name="Text Box 48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199" name="Text Box 48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00" name="Text Box 48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01" name="Text Box 48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02" name="Text Box 48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03" name="Text Box 48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04" name="Text Box 48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05" name="Text Box 48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06" name="Text Box 48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07" name="Text Box 48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08" name="Text Box 48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09" name="Text Box 48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10" name="Text Box 48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11" name="Text Box 48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12" name="Text Box 48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13" name="Text Box 48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14" name="Text Box 48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15" name="Text Box 48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16" name="Text Box 48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17" name="Text Box 48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18" name="Text Box 48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19" name="Text Box 48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20" name="Text Box 48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21" name="Text Box 48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22" name="Text Box 48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23" name="Text Box 48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24" name="Text Box 48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25" name="Text Box 48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26" name="Text Box 48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27" name="Text Box 48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28" name="Text Box 48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29" name="Text Box 48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30" name="Text Box 48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31" name="Text Box 48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32" name="Text Box 48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33" name="Text Box 48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34" name="Text Box 48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35" name="Text Box 48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36" name="Text Box 48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37" name="Text Box 48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38" name="Text Box 48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39" name="Text Box 48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40" name="Text Box 48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41" name="Text Box 48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42" name="Text Box 48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43" name="Text Box 48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44" name="Text Box 48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45" name="Text Box 48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46" name="Text Box 48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47" name="Text Box 48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48" name="Text Box 48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49" name="Text Box 48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50" name="Text Box 48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51" name="Text Box 48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52" name="Text Box 48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53" name="Text Box 48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54" name="Text Box 48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55" name="Text Box 48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56" name="Text Box 48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57" name="Text Box 48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58" name="Text Box 48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59" name="Text Box 48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60" name="Text Box 48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61" name="Text Box 48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62" name="Text Box 48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63" name="Text Box 48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64" name="Text Box 48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65" name="Text Box 48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66" name="Text Box 48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67" name="Text Box 48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68" name="Text Box 48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69" name="Text Box 48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70" name="Text Box 48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71" name="Text Box 49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72" name="Text Box 49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73" name="Text Box 49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74" name="Text Box 49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75" name="Text Box 49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76" name="Text Box 49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77" name="Text Box 49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78" name="Text Box 49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79" name="Text Box 49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80" name="Text Box 49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81" name="Text Box 49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82" name="Text Box 49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83" name="Text Box 49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84" name="Text Box 49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85" name="Text Box 49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86" name="Text Box 49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87" name="Text Box 49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88" name="Text Box 49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89" name="Text Box 49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90" name="Text Box 49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91" name="Text Box 49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92" name="Text Box 49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93" name="Text Box 49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94" name="Text Box 49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95" name="Text Box 49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96" name="Text Box 49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97" name="Text Box 49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98" name="Text Box 49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299" name="Text Box 49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00" name="Text Box 49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01" name="Text Box 49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02" name="Text Box 49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03" name="Text Box 49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04" name="Text Box 49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05" name="Text Box 49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06" name="Text Box 49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07" name="Text Box 49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08" name="Text Box 49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09" name="Text Box 49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10" name="Text Box 49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11" name="Text Box 49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12" name="Text Box 49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13" name="Text Box 49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14" name="Text Box 49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15" name="Text Box 49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16" name="Text Box 49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17" name="Text Box 49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18" name="Text Box 49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19" name="Text Box 49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20" name="Text Box 49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21" name="Text Box 49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22" name="Text Box 49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23" name="Text Box 49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24" name="Text Box 49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25" name="Text Box 49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26" name="Text Box 49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27" name="Text Box 49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28" name="Text Box 49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29" name="Text Box 49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30" name="Text Box 49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31" name="Text Box 49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32" name="Text Box 49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33" name="Text Box 49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34" name="Text Box 49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35" name="Text Box 49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36" name="Text Box 49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37" name="Text Box 49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38" name="Text Box 49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39" name="Text Box 49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40" name="Text Box 49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41" name="Text Box 49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42" name="Text Box 49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43" name="Text Box 49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44" name="Text Box 49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45" name="Text Box 49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46" name="Text Box 49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47" name="Text Box 49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48" name="Text Box 49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49" name="Text Box 49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50" name="Text Box 49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51" name="Text Box 49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52" name="Text Box 49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53" name="Text Box 49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54" name="Text Box 49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55" name="Text Box 49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56" name="Text Box 49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57" name="Text Box 49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58" name="Text Box 49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59" name="Text Box 49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60" name="Text Box 49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61" name="Text Box 49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62" name="Text Box 49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63" name="Text Box 49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64" name="Text Box 49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65" name="Text Box 49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66" name="Text Box 49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67" name="Text Box 49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68" name="Text Box 49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69" name="Text Box 49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70" name="Text Box 49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71" name="Text Box 50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72" name="Text Box 50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73" name="Text Box 50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74" name="Text Box 50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75" name="Text Box 50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76" name="Text Box 50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77" name="Text Box 50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78" name="Text Box 50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79" name="Text Box 50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80" name="Text Box 50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81" name="Text Box 50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82" name="Text Box 50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83" name="Text Box 50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84" name="Text Box 50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85" name="Text Box 50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86" name="Text Box 50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87" name="Text Box 50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88" name="Text Box 50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89" name="Text Box 50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90" name="Text Box 50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91" name="Text Box 50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92" name="Text Box 50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93" name="Text Box 50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94" name="Text Box 50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95" name="Text Box 50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96" name="Text Box 50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97" name="Text Box 50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98" name="Text Box 50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399" name="Text Box 50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00" name="Text Box 50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01" name="Text Box 50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02" name="Text Box 50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03" name="Text Box 50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04" name="Text Box 50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05" name="Text Box 50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06" name="Text Box 50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07" name="Text Box 50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08" name="Text Box 50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09" name="Text Box 50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10" name="Text Box 50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11" name="Text Box 50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12" name="Text Box 50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13" name="Text Box 50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14" name="Text Box 50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15" name="Text Box 50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16" name="Text Box 50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17" name="Text Box 50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18" name="Text Box 50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19" name="Text Box 50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20" name="Text Box 50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21" name="Text Box 50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22" name="Text Box 50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23" name="Text Box 50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24" name="Text Box 50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25" name="Text Box 50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26" name="Text Box 50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27" name="Text Box 50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28" name="Text Box 50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29" name="Text Box 50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30" name="Text Box 50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31" name="Text Box 50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32" name="Text Box 50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33" name="Text Box 50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34" name="Text Box 50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35" name="Text Box 50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36" name="Text Box 50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37" name="Text Box 50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38" name="Text Box 50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39" name="Text Box 50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40" name="Text Box 50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41" name="Text Box 50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42" name="Text Box 50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43" name="Text Box 50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44" name="Text Box 50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45" name="Text Box 50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46" name="Text Box 50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47" name="Text Box 50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48" name="Text Box 50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49" name="Text Box 50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50" name="Text Box 50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51" name="Text Box 50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52" name="Text Box 50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53" name="Text Box 50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54" name="Text Box 50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55" name="Text Box 50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56" name="Text Box 50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57" name="Text Box 50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58" name="Text Box 50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59" name="Text Box 50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60" name="Text Box 50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61" name="Text Box 50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62" name="Text Box 50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63" name="Text Box 50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64" name="Text Box 50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65" name="Text Box 50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66" name="Text Box 50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67" name="Text Box 50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68" name="Text Box 50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69" name="Text Box 50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70" name="Text Box 50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71" name="Text Box 51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72" name="Text Box 51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73" name="Text Box 51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74" name="Text Box 51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75" name="Text Box 51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76" name="Text Box 51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77" name="Text Box 51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78" name="Text Box 51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79" name="Text Box 51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80" name="Text Box 51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81" name="Text Box 51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82" name="Text Box 51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83" name="Text Box 51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84" name="Text Box 51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85" name="Text Box 51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86" name="Text Box 51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87" name="Text Box 51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88" name="Text Box 51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89" name="Text Box 51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90" name="Text Box 51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91" name="Text Box 51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92" name="Text Box 51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93" name="Text Box 51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94" name="Text Box 51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95" name="Text Box 51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96" name="Text Box 51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97" name="Text Box 51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98" name="Text Box 51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499" name="Text Box 51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00" name="Text Box 51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01" name="Text Box 51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02" name="Text Box 51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03" name="Text Box 51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04" name="Text Box 51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05" name="Text Box 51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06" name="Text Box 51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07" name="Text Box 51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08" name="Text Box 51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09" name="Text Box 51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10" name="Text Box 51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11" name="Text Box 51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12" name="Text Box 51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13" name="Text Box 51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14" name="Text Box 51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15" name="Text Box 51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16" name="Text Box 51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17" name="Text Box 51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18" name="Text Box 51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19" name="Text Box 51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20" name="Text Box 51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21" name="Text Box 51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22" name="Text Box 51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23" name="Text Box 51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24" name="Text Box 51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25" name="Text Box 51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26" name="Text Box 51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27" name="Text Box 51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28" name="Text Box 51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29" name="Text Box 51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30" name="Text Box 51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31" name="Text Box 51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32" name="Text Box 51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33" name="Text Box 51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34" name="Text Box 51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35" name="Text Box 51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36" name="Text Box 51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37" name="Text Box 51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38" name="Text Box 51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39" name="Text Box 51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40" name="Text Box 51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41" name="Text Box 51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42" name="Text Box 51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43" name="Text Box 51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44" name="Text Box 51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45" name="Text Box 51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46" name="Text Box 51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47" name="Text Box 51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48" name="Text Box 51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49" name="Text Box 51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50" name="Text Box 51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51" name="Text Box 51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52" name="Text Box 51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53" name="Text Box 51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54" name="Text Box 51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55" name="Text Box 51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56" name="Text Box 51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57" name="Text Box 51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58" name="Text Box 51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59" name="Text Box 51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60" name="Text Box 51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61" name="Text Box 51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62" name="Text Box 51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63" name="Text Box 51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64" name="Text Box 51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65" name="Text Box 51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66" name="Text Box 51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67" name="Text Box 51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68" name="Text Box 51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69" name="Text Box 51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70" name="Text Box 51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71" name="Text Box 52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72" name="Text Box 52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73" name="Text Box 52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74" name="Text Box 52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75" name="Text Box 52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76" name="Text Box 52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77" name="Text Box 52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78" name="Text Box 52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79" name="Text Box 52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80" name="Text Box 52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81" name="Text Box 52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82" name="Text Box 52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83" name="Text Box 52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84" name="Text Box 52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85" name="Text Box 52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86" name="Text Box 52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87" name="Text Box 52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88" name="Text Box 52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89" name="Text Box 52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90" name="Text Box 52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91" name="Text Box 52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92" name="Text Box 52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93" name="Text Box 52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94" name="Text Box 52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95" name="Text Box 52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96" name="Text Box 52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97" name="Text Box 52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98" name="Text Box 52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599" name="Text Box 52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00" name="Text Box 52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01" name="Text Box 52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02" name="Text Box 52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03" name="Text Box 52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04" name="Text Box 52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05" name="Text Box 52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06" name="Text Box 52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07" name="Text Box 52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08" name="Text Box 52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09" name="Text Box 52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10" name="Text Box 52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11" name="Text Box 52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12" name="Text Box 52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13" name="Text Box 52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14" name="Text Box 52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15" name="Text Box 52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16" name="Text Box 52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17" name="Text Box 52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18" name="Text Box 52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19" name="Text Box 52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20" name="Text Box 52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21" name="Text Box 52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22" name="Text Box 52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23" name="Text Box 52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24" name="Text Box 52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25" name="Text Box 52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26" name="Text Box 52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27" name="Text Box 52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28" name="Text Box 52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29" name="Text Box 52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30" name="Text Box 52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31" name="Text Box 52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32" name="Text Box 52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33" name="Text Box 52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34" name="Text Box 52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35" name="Text Box 52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36" name="Text Box 52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37" name="Text Box 52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38" name="Text Box 52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39" name="Text Box 52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40" name="Text Box 52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41" name="Text Box 52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42" name="Text Box 52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43" name="Text Box 52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44" name="Text Box 52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45" name="Text Box 52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46" name="Text Box 52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47" name="Text Box 52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48" name="Text Box 52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49" name="Text Box 52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50" name="Text Box 52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51" name="Text Box 52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52" name="Text Box 52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53" name="Text Box 52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54" name="Text Box 52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55" name="Text Box 52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56" name="Text Box 52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57" name="Text Box 52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58" name="Text Box 52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59" name="Text Box 52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60" name="Text Box 52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61" name="Text Box 52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62" name="Text Box 52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63" name="Text Box 52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64" name="Text Box 52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65" name="Text Box 52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66" name="Text Box 52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67" name="Text Box 52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68" name="Text Box 52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69" name="Text Box 52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70" name="Text Box 52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71" name="Text Box 53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72" name="Text Box 53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73" name="Text Box 53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74" name="Text Box 53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75" name="Text Box 53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76" name="Text Box 53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77" name="Text Box 53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78" name="Text Box 53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79" name="Text Box 53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80" name="Text Box 53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81" name="Text Box 53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82" name="Text Box 53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83" name="Text Box 53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84" name="Text Box 53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85" name="Text Box 53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86" name="Text Box 53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87" name="Text Box 53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88" name="Text Box 53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89" name="Text Box 53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90" name="Text Box 53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91" name="Text Box 53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92" name="Text Box 53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93" name="Text Box 53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94" name="Text Box 53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95" name="Text Box 53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96" name="Text Box 53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97" name="Text Box 53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98" name="Text Box 53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699" name="Text Box 53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00" name="Text Box 53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01" name="Text Box 53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02" name="Text Box 53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03" name="Text Box 53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2704" name="Text Box 53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05" name="Text Box 5430"/>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06" name="Text Box 5431"/>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07" name="Text Box 5432"/>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08" name="Text Box 5433"/>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09" name="Text Box 5434"/>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10" name="Text Box 5435"/>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11" name="Text Box 5436"/>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12" name="Text Box 5437"/>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13" name="Text Box 5438"/>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14" name="Text Box 5439"/>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15" name="Text Box 5440"/>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16" name="Text Box 5441"/>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17" name="Text Box 5442"/>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18" name="Text Box 5443"/>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19" name="Text Box 5444"/>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20" name="Text Box 5445"/>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21" name="Text Box 5446"/>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22" name="Text Box 5447"/>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23" name="Text Box 5448"/>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24" name="Text Box 5449"/>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25" name="Text Box 5450"/>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26" name="Text Box 5451"/>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27" name="Text Box 5452"/>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28" name="Text Box 5453"/>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29" name="Text Box 5454"/>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30" name="Text Box 5455"/>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374</xdr:row>
      <xdr:rowOff>0</xdr:rowOff>
    </xdr:from>
    <xdr:to>
      <xdr:col>4</xdr:col>
      <xdr:colOff>85725</xdr:colOff>
      <xdr:row>375</xdr:row>
      <xdr:rowOff>19050</xdr:rowOff>
    </xdr:to>
    <xdr:sp macro="" textlink="">
      <xdr:nvSpPr>
        <xdr:cNvPr id="2731" name="Text Box 5456"/>
        <xdr:cNvSpPr txBox="1">
          <a:spLocks noChangeArrowheads="1"/>
        </xdr:cNvSpPr>
      </xdr:nvSpPr>
      <xdr:spPr bwMode="auto">
        <a:xfrm>
          <a:off x="4686300" y="712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374</xdr:row>
      <xdr:rowOff>0</xdr:rowOff>
    </xdr:from>
    <xdr:ext cx="85725" cy="205409"/>
    <xdr:sp macro="" textlink="">
      <xdr:nvSpPr>
        <xdr:cNvPr id="2732" name="Text Box 27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33" name="Text Box 28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34" name="Text Box 28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35" name="Text Box 28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36" name="Text Box 28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37" name="Text Box 28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38" name="Text Box 28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39" name="Text Box 28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40" name="Text Box 28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41" name="Text Box 28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42" name="Text Box 28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43" name="Text Box 28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44" name="Text Box 28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45" name="Text Box 28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46" name="Text Box 28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47" name="Text Box 28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48" name="Text Box 28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49" name="Text Box 28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50" name="Text Box 28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51" name="Text Box 28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52" name="Text Box 28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53" name="Text Box 28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54" name="Text Box 28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55" name="Text Box 28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56" name="Text Box 28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57" name="Text Box 28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58" name="Text Box 28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59" name="Text Box 28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60" name="Text Box 28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61" name="Text Box 28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62" name="Text Box 28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63" name="Text Box 28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64" name="Text Box 28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65" name="Text Box 28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66" name="Text Box 28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67" name="Text Box 28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68" name="Text Box 28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69" name="Text Box 28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70" name="Text Box 28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71" name="Text Box 28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72" name="Text Box 28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73" name="Text Box 28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74" name="Text Box 28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75" name="Text Box 28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76" name="Text Box 28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77" name="Text Box 28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78" name="Text Box 28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79" name="Text Box 28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80" name="Text Box 28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81" name="Text Box 28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82" name="Text Box 28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83" name="Text Box 28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84" name="Text Box 28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85" name="Text Box 28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86" name="Text Box 28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87" name="Text Box 28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88" name="Text Box 28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89" name="Text Box 28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90" name="Text Box 28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91" name="Text Box 28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92" name="Text Box 28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93" name="Text Box 28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94" name="Text Box 28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95" name="Text Box 28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96" name="Text Box 28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97" name="Text Box 28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98" name="Text Box 28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799" name="Text Box 28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00" name="Text Box 28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01" name="Text Box 28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02" name="Text Box 28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03" name="Text Box 28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04" name="Text Box 28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05" name="Text Box 28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06" name="Text Box 28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07" name="Text Box 28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08" name="Text Box 28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09" name="Text Box 28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10" name="Text Box 28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11" name="Text Box 28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12" name="Text Box 28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13" name="Text Box 28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14" name="Text Box 28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15" name="Text Box 28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16" name="Text Box 28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17" name="Text Box 28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18" name="Text Box 28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19" name="Text Box 28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20" name="Text Box 28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21" name="Text Box 28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22" name="Text Box 28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23" name="Text Box 28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24" name="Text Box 28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25" name="Text Box 28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26" name="Text Box 28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27" name="Text Box 28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28" name="Text Box 28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29" name="Text Box 28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30" name="Text Box 28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31" name="Text Box 28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32" name="Text Box 28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33" name="Text Box 29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34" name="Text Box 29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35" name="Text Box 29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36" name="Text Box 29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37" name="Text Box 29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38" name="Text Box 29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39" name="Text Box 29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40" name="Text Box 29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41" name="Text Box 29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42" name="Text Box 29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43" name="Text Box 29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44" name="Text Box 29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45" name="Text Box 29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46" name="Text Box 29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47" name="Text Box 29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48" name="Text Box 29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49" name="Text Box 29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50" name="Text Box 29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51" name="Text Box 29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52" name="Text Box 29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53" name="Text Box 29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54" name="Text Box 29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55" name="Text Box 29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56" name="Text Box 29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57" name="Text Box 29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58" name="Text Box 29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59" name="Text Box 29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60" name="Text Box 29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61" name="Text Box 29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62" name="Text Box 29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63" name="Text Box 29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64" name="Text Box 29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65" name="Text Box 29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66" name="Text Box 29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67" name="Text Box 29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68" name="Text Box 29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69" name="Text Box 29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70" name="Text Box 29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71" name="Text Box 29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72" name="Text Box 29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73" name="Text Box 29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74" name="Text Box 29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75" name="Text Box 29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76" name="Text Box 29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77" name="Text Box 29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78" name="Text Box 29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79" name="Text Box 29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80" name="Text Box 29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81" name="Text Box 29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82" name="Text Box 29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83" name="Text Box 29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84" name="Text Box 29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85" name="Text Box 29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86" name="Text Box 29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87" name="Text Box 29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88" name="Text Box 29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89" name="Text Box 29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90" name="Text Box 29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91" name="Text Box 29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92" name="Text Box 29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93" name="Text Box 29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94" name="Text Box 29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95" name="Text Box 29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96" name="Text Box 29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97" name="Text Box 29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98" name="Text Box 29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899" name="Text Box 29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00" name="Text Box 29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01" name="Text Box 29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02" name="Text Box 29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03" name="Text Box 29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04" name="Text Box 29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05" name="Text Box 29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06" name="Text Box 29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07" name="Text Box 29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08" name="Text Box 29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09" name="Text Box 29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10" name="Text Box 29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11" name="Text Box 29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12" name="Text Box 29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13" name="Text Box 29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14" name="Text Box 29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15" name="Text Box 29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16" name="Text Box 29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17" name="Text Box 29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18" name="Text Box 29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19" name="Text Box 29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20" name="Text Box 29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21" name="Text Box 29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22" name="Text Box 29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23" name="Text Box 29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24" name="Text Box 29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25" name="Text Box 29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26" name="Text Box 29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27" name="Text Box 29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28" name="Text Box 29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29" name="Text Box 29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30" name="Text Box 29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31" name="Text Box 29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32" name="Text Box 29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33" name="Text Box 30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34" name="Text Box 30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35" name="Text Box 30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36" name="Text Box 30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37" name="Text Box 30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38" name="Text Box 30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39" name="Text Box 30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40" name="Text Box 30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41" name="Text Box 30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42" name="Text Box 30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43" name="Text Box 30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44" name="Text Box 30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45" name="Text Box 30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46" name="Text Box 30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47" name="Text Box 30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48" name="Text Box 30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49" name="Text Box 30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50" name="Text Box 30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51" name="Text Box 30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52" name="Text Box 30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53" name="Text Box 30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54" name="Text Box 30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55" name="Text Box 30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56" name="Text Box 30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57" name="Text Box 30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58" name="Text Box 30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59" name="Text Box 30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60" name="Text Box 30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61" name="Text Box 30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62" name="Text Box 30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63" name="Text Box 30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64" name="Text Box 30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65" name="Text Box 30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66" name="Text Box 30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67" name="Text Box 30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68" name="Text Box 30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69" name="Text Box 30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70" name="Text Box 30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71" name="Text Box 30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72" name="Text Box 30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73" name="Text Box 30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74" name="Text Box 30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75" name="Text Box 30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76" name="Text Box 30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77" name="Text Box 30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78" name="Text Box 30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79" name="Text Box 30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80" name="Text Box 30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81" name="Text Box 30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82" name="Text Box 30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83" name="Text Box 30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84" name="Text Box 30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85" name="Text Box 30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86" name="Text Box 30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87" name="Text Box 30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88" name="Text Box 30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89" name="Text Box 30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90" name="Text Box 30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91" name="Text Box 30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92" name="Text Box 30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93" name="Text Box 30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94" name="Text Box 30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95" name="Text Box 30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96" name="Text Box 30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97" name="Text Box 30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98" name="Text Box 30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2999" name="Text Box 30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00" name="Text Box 30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01" name="Text Box 30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02" name="Text Box 30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03" name="Text Box 30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04" name="Text Box 30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05" name="Text Box 30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06" name="Text Box 30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07" name="Text Box 30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08" name="Text Box 30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09" name="Text Box 30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10" name="Text Box 30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11" name="Text Box 30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12" name="Text Box 30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13" name="Text Box 30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14" name="Text Box 30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15" name="Text Box 30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16" name="Text Box 30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17" name="Text Box 30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18" name="Text Box 30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19" name="Text Box 30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20" name="Text Box 30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21" name="Text Box 30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22" name="Text Box 30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23" name="Text Box 30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24" name="Text Box 30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25" name="Text Box 30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26" name="Text Box 30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27" name="Text Box 30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28" name="Text Box 30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29" name="Text Box 30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30" name="Text Box 30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31" name="Text Box 30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32" name="Text Box 30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33" name="Text Box 31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34" name="Text Box 31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35" name="Text Box 31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36" name="Text Box 31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37" name="Text Box 31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38" name="Text Box 31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39" name="Text Box 31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40" name="Text Box 31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41" name="Text Box 31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42" name="Text Box 31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43" name="Text Box 31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44" name="Text Box 31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45" name="Text Box 31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46" name="Text Box 31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47" name="Text Box 31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48" name="Text Box 31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49" name="Text Box 31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50" name="Text Box 31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51" name="Text Box 31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52" name="Text Box 31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53" name="Text Box 31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54" name="Text Box 31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55" name="Text Box 31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56" name="Text Box 31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57" name="Text Box 31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58" name="Text Box 31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59" name="Text Box 31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60" name="Text Box 31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61" name="Text Box 31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62" name="Text Box 31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63" name="Text Box 31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64" name="Text Box 31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65" name="Text Box 31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66" name="Text Box 31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67" name="Text Box 31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68" name="Text Box 31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69" name="Text Box 31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70" name="Text Box 31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71" name="Text Box 31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72" name="Text Box 31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73" name="Text Box 31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74" name="Text Box 31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75" name="Text Box 31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76" name="Text Box 31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77" name="Text Box 31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78" name="Text Box 31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79" name="Text Box 31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80" name="Text Box 31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81" name="Text Box 31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82" name="Text Box 31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83" name="Text Box 31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84" name="Text Box 31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85" name="Text Box 31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86" name="Text Box 31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87" name="Text Box 31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88" name="Text Box 31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89" name="Text Box 31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90" name="Text Box 31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91" name="Text Box 31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92" name="Text Box 31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93" name="Text Box 31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94" name="Text Box 31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95" name="Text Box 31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96" name="Text Box 31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97" name="Text Box 31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98" name="Text Box 31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099" name="Text Box 31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00" name="Text Box 31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01" name="Text Box 31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02" name="Text Box 31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03" name="Text Box 31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04" name="Text Box 31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05" name="Text Box 31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06" name="Text Box 31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07" name="Text Box 31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08" name="Text Box 31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09" name="Text Box 31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10" name="Text Box 31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11" name="Text Box 31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12" name="Text Box 31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13" name="Text Box 31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14" name="Text Box 31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15" name="Text Box 31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16" name="Text Box 31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17" name="Text Box 31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18" name="Text Box 31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19" name="Text Box 31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20" name="Text Box 31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21" name="Text Box 31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22" name="Text Box 31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23" name="Text Box 31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24" name="Text Box 31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25" name="Text Box 31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26" name="Text Box 31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27" name="Text Box 31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28" name="Text Box 31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29" name="Text Box 31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30" name="Text Box 31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31" name="Text Box 31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32" name="Text Box 31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33" name="Text Box 32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34" name="Text Box 32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35" name="Text Box 32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36" name="Text Box 32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37" name="Text Box 32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38" name="Text Box 32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39" name="Text Box 32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40" name="Text Box 32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41" name="Text Box 32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42" name="Text Box 32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43" name="Text Box 32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44" name="Text Box 32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45" name="Text Box 32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46" name="Text Box 32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47" name="Text Box 32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48" name="Text Box 32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49" name="Text Box 32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50" name="Text Box 32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51" name="Text Box 32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52" name="Text Box 32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53" name="Text Box 32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54" name="Text Box 32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55" name="Text Box 32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56" name="Text Box 32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57" name="Text Box 32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58" name="Text Box 32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59" name="Text Box 32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60" name="Text Box 32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61" name="Text Box 32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62" name="Text Box 32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63" name="Text Box 32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64" name="Text Box 32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65" name="Text Box 32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66" name="Text Box 32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67" name="Text Box 32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68" name="Text Box 32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69" name="Text Box 32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70" name="Text Box 32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71" name="Text Box 32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72" name="Text Box 32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73" name="Text Box 32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74" name="Text Box 32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75" name="Text Box 32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76" name="Text Box 32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77" name="Text Box 32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78" name="Text Box 32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79" name="Text Box 32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80" name="Text Box 32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81" name="Text Box 32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82" name="Text Box 32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83" name="Text Box 32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84" name="Text Box 32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85" name="Text Box 32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86" name="Text Box 32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87" name="Text Box 32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88" name="Text Box 32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89" name="Text Box 32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90" name="Text Box 32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91" name="Text Box 32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92" name="Text Box 32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93" name="Text Box 32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94" name="Text Box 32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95" name="Text Box 32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96" name="Text Box 32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97" name="Text Box 32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98" name="Text Box 32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199" name="Text Box 32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00" name="Text Box 32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01" name="Text Box 32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02" name="Text Box 32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03" name="Text Box 32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04" name="Text Box 32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05" name="Text Box 32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06" name="Text Box 32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07" name="Text Box 32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08" name="Text Box 32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09" name="Text Box 32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10" name="Text Box 32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11" name="Text Box 32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12" name="Text Box 32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13" name="Text Box 32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14" name="Text Box 32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15" name="Text Box 32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16" name="Text Box 32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17" name="Text Box 32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18" name="Text Box 32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19" name="Text Box 32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20" name="Text Box 32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21" name="Text Box 32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22" name="Text Box 32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23" name="Text Box 32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24" name="Text Box 32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25" name="Text Box 32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26" name="Text Box 32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27" name="Text Box 32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28" name="Text Box 32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29" name="Text Box 32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30" name="Text Box 32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31" name="Text Box 32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32" name="Text Box 32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33" name="Text Box 33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34" name="Text Box 33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35" name="Text Box 33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36" name="Text Box 33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37" name="Text Box 33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38" name="Text Box 33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39" name="Text Box 33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40" name="Text Box 33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41" name="Text Box 33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42" name="Text Box 33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43" name="Text Box 33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44" name="Text Box 33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45" name="Text Box 33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46" name="Text Box 33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47" name="Text Box 33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48" name="Text Box 33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49" name="Text Box 33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50" name="Text Box 33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51" name="Text Box 33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52" name="Text Box 33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53" name="Text Box 33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54" name="Text Box 33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55" name="Text Box 33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56" name="Text Box 33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57" name="Text Box 33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58" name="Text Box 33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59" name="Text Box 33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60" name="Text Box 33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61" name="Text Box 33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62" name="Text Box 33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63" name="Text Box 33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64" name="Text Box 33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65" name="Text Box 33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66" name="Text Box 33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67" name="Text Box 33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68" name="Text Box 33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69" name="Text Box 33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70" name="Text Box 33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71" name="Text Box 33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72" name="Text Box 33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73" name="Text Box 33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74" name="Text Box 33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75" name="Text Box 33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76" name="Text Box 33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77" name="Text Box 33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78" name="Text Box 33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79" name="Text Box 33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80" name="Text Box 33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81" name="Text Box 33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82" name="Text Box 33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83" name="Text Box 33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84" name="Text Box 33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85" name="Text Box 33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86" name="Text Box 33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87" name="Text Box 33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88" name="Text Box 33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89" name="Text Box 33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90" name="Text Box 33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91" name="Text Box 33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92" name="Text Box 33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93" name="Text Box 33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94" name="Text Box 33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95" name="Text Box 33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96" name="Text Box 33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97" name="Text Box 33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98" name="Text Box 33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299" name="Text Box 33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00" name="Text Box 33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01" name="Text Box 33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02" name="Text Box 33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03" name="Text Box 33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04" name="Text Box 33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05" name="Text Box 33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06" name="Text Box 33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07" name="Text Box 33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08" name="Text Box 33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09" name="Text Box 33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10" name="Text Box 33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11" name="Text Box 33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12" name="Text Box 33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13" name="Text Box 33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14" name="Text Box 33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15" name="Text Box 33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16" name="Text Box 33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17" name="Text Box 33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18" name="Text Box 33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19" name="Text Box 33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20" name="Text Box 33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21" name="Text Box 33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22" name="Text Box 33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23" name="Text Box 33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24" name="Text Box 33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25" name="Text Box 33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26" name="Text Box 33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27" name="Text Box 33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28" name="Text Box 33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29" name="Text Box 33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30" name="Text Box 33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31" name="Text Box 33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32" name="Text Box 33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33" name="Text Box 34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34" name="Text Box 34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35" name="Text Box 34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36" name="Text Box 34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37" name="Text Box 34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38" name="Text Box 34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39" name="Text Box 34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40" name="Text Box 34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41" name="Text Box 34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42" name="Text Box 34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43" name="Text Box 34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44" name="Text Box 34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45" name="Text Box 34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46" name="Text Box 34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47" name="Text Box 34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48" name="Text Box 34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49" name="Text Box 34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50" name="Text Box 34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51" name="Text Box 34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52" name="Text Box 34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53" name="Text Box 34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54" name="Text Box 34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55" name="Text Box 34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56" name="Text Box 34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57" name="Text Box 34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58" name="Text Box 34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59" name="Text Box 34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60" name="Text Box 34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61" name="Text Box 34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62" name="Text Box 34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63" name="Text Box 34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64" name="Text Box 34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65" name="Text Box 34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66" name="Text Box 34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67" name="Text Box 34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68" name="Text Box 34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69" name="Text Box 34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70" name="Text Box 34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71" name="Text Box 34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72" name="Text Box 34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73" name="Text Box 34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74" name="Text Box 34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75" name="Text Box 34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76" name="Text Box 34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77" name="Text Box 34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78" name="Text Box 34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79" name="Text Box 34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80" name="Text Box 34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81" name="Text Box 34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82" name="Text Box 34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83" name="Text Box 34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84" name="Text Box 34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85" name="Text Box 34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86" name="Text Box 34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87" name="Text Box 34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88" name="Text Box 34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89" name="Text Box 34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90" name="Text Box 34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91" name="Text Box 34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92" name="Text Box 34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93" name="Text Box 34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94" name="Text Box 34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95" name="Text Box 34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96" name="Text Box 34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97" name="Text Box 34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98" name="Text Box 34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399" name="Text Box 34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00" name="Text Box 34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01" name="Text Box 34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02" name="Text Box 34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03" name="Text Box 34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04" name="Text Box 34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05" name="Text Box 34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06" name="Text Box 34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07" name="Text Box 34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08" name="Text Box 34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09" name="Text Box 34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10" name="Text Box 34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11" name="Text Box 34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12" name="Text Box 34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13" name="Text Box 34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14" name="Text Box 34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15" name="Text Box 34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16" name="Text Box 34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17" name="Text Box 34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18" name="Text Box 34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19" name="Text Box 34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20" name="Text Box 34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21" name="Text Box 34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22" name="Text Box 34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23" name="Text Box 34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24" name="Text Box 34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25" name="Text Box 34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26" name="Text Box 34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27" name="Text Box 34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28" name="Text Box 34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29" name="Text Box 34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30" name="Text Box 34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31" name="Text Box 34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32" name="Text Box 34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33" name="Text Box 35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34" name="Text Box 35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35" name="Text Box 35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36" name="Text Box 35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37" name="Text Box 35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38" name="Text Box 35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39" name="Text Box 35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40" name="Text Box 35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41" name="Text Box 35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42" name="Text Box 35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43" name="Text Box 35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44" name="Text Box 35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45" name="Text Box 35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46" name="Text Box 35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47" name="Text Box 35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48" name="Text Box 35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49" name="Text Box 35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50" name="Text Box 35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51" name="Text Box 35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52" name="Text Box 35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53" name="Text Box 35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54" name="Text Box 35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55" name="Text Box 35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56" name="Text Box 35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57" name="Text Box 35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58" name="Text Box 35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59" name="Text Box 35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60" name="Text Box 35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61" name="Text Box 35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62" name="Text Box 35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63" name="Text Box 35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64" name="Text Box 35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65" name="Text Box 35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66" name="Text Box 35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67" name="Text Box 35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68" name="Text Box 35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69" name="Text Box 35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70" name="Text Box 35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71" name="Text Box 35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72" name="Text Box 35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73" name="Text Box 35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74" name="Text Box 35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75" name="Text Box 35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76" name="Text Box 35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77" name="Text Box 35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78" name="Text Box 35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79" name="Text Box 35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80" name="Text Box 35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81" name="Text Box 35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82" name="Text Box 35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83" name="Text Box 35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84" name="Text Box 35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85" name="Text Box 35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86" name="Text Box 35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87" name="Text Box 35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88" name="Text Box 35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89" name="Text Box 35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90" name="Text Box 35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91" name="Text Box 35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92" name="Text Box 35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93" name="Text Box 35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94" name="Text Box 35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95" name="Text Box 35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96" name="Text Box 35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97" name="Text Box 35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98" name="Text Box 35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499" name="Text Box 35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00" name="Text Box 35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01" name="Text Box 35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02" name="Text Box 35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03" name="Text Box 35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04" name="Text Box 35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05" name="Text Box 35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06" name="Text Box 35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07" name="Text Box 35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08" name="Text Box 35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09" name="Text Box 35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10" name="Text Box 35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11" name="Text Box 35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12" name="Text Box 35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13" name="Text Box 35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14" name="Text Box 35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15" name="Text Box 35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16" name="Text Box 35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17" name="Text Box 35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18" name="Text Box 35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19" name="Text Box 35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20" name="Text Box 35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21" name="Text Box 35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22" name="Text Box 35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23" name="Text Box 35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24" name="Text Box 35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25" name="Text Box 35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26" name="Text Box 35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27" name="Text Box 35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28" name="Text Box 35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29" name="Text Box 35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30" name="Text Box 35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31" name="Text Box 35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32" name="Text Box 35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33" name="Text Box 36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34" name="Text Box 36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35" name="Text Box 36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36" name="Text Box 36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37" name="Text Box 36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38" name="Text Box 36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39" name="Text Box 36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40" name="Text Box 36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41" name="Text Box 36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42" name="Text Box 36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43" name="Text Box 36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44" name="Text Box 36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45" name="Text Box 36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46" name="Text Box 36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47" name="Text Box 36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48" name="Text Box 36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49" name="Text Box 36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50" name="Text Box 36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51" name="Text Box 36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52" name="Text Box 36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53" name="Text Box 36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54" name="Text Box 36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55" name="Text Box 36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56" name="Text Box 36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57" name="Text Box 36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58" name="Text Box 36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59" name="Text Box 36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60" name="Text Box 36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61" name="Text Box 36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62" name="Text Box 36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63" name="Text Box 36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64" name="Text Box 36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65" name="Text Box 36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66" name="Text Box 36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67" name="Text Box 36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68" name="Text Box 36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69" name="Text Box 36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70" name="Text Box 36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71" name="Text Box 36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72" name="Text Box 36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73" name="Text Box 36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74" name="Text Box 36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75" name="Text Box 36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76" name="Text Box 36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77" name="Text Box 36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78" name="Text Box 36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79" name="Text Box 36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80" name="Text Box 36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81" name="Text Box 36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82" name="Text Box 36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83" name="Text Box 36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84" name="Text Box 36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85" name="Text Box 36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86" name="Text Box 36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87" name="Text Box 36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88" name="Text Box 36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89" name="Text Box 36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90" name="Text Box 36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91" name="Text Box 36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92" name="Text Box 36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93" name="Text Box 36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94" name="Text Box 36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95" name="Text Box 36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96" name="Text Box 36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97" name="Text Box 36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98" name="Text Box 36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599" name="Text Box 36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00" name="Text Box 36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01" name="Text Box 36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02" name="Text Box 36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03" name="Text Box 36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04" name="Text Box 36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05" name="Text Box 36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06" name="Text Box 36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07" name="Text Box 36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08" name="Text Box 36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09" name="Text Box 36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10" name="Text Box 36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11" name="Text Box 36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12" name="Text Box 36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13" name="Text Box 36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14" name="Text Box 36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15" name="Text Box 36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16" name="Text Box 36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17" name="Text Box 36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18" name="Text Box 36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19" name="Text Box 36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20" name="Text Box 36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21" name="Text Box 36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22" name="Text Box 36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23" name="Text Box 36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24" name="Text Box 36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25" name="Text Box 36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26" name="Text Box 36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27" name="Text Box 36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28" name="Text Box 36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29" name="Text Box 36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30" name="Text Box 36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31" name="Text Box 36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32" name="Text Box 36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33" name="Text Box 37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34" name="Text Box 37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35" name="Text Box 37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36" name="Text Box 37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37" name="Text Box 37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38" name="Text Box 37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39" name="Text Box 37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40" name="Text Box 37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41" name="Text Box 37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42" name="Text Box 37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43" name="Text Box 37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44" name="Text Box 37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45" name="Text Box 37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46" name="Text Box 37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47" name="Text Box 37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48" name="Text Box 37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49" name="Text Box 37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50" name="Text Box 37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51" name="Text Box 37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52" name="Text Box 37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53" name="Text Box 37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54" name="Text Box 37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55" name="Text Box 37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56" name="Text Box 37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57" name="Text Box 37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58" name="Text Box 37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59" name="Text Box 37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60" name="Text Box 37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61" name="Text Box 37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62" name="Text Box 37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63" name="Text Box 37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64" name="Text Box 37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65" name="Text Box 37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66" name="Text Box 37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67" name="Text Box 37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68" name="Text Box 37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69" name="Text Box 37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70" name="Text Box 37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71" name="Text Box 37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72" name="Text Box 37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73" name="Text Box 37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74" name="Text Box 37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75" name="Text Box 37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76" name="Text Box 37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77" name="Text Box 37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78" name="Text Box 37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79" name="Text Box 37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80" name="Text Box 37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81" name="Text Box 37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82" name="Text Box 37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83" name="Text Box 37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84" name="Text Box 37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85" name="Text Box 37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86" name="Text Box 37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87" name="Text Box 37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88" name="Text Box 37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89" name="Text Box 37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90" name="Text Box 37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91" name="Text Box 37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92" name="Text Box 37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93" name="Text Box 37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94" name="Text Box 37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95" name="Text Box 37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96" name="Text Box 37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97" name="Text Box 37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98" name="Text Box 37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699" name="Text Box 37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00" name="Text Box 37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01" name="Text Box 37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02" name="Text Box 37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03" name="Text Box 37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04" name="Text Box 37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05" name="Text Box 37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06" name="Text Box 37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07" name="Text Box 37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08" name="Text Box 37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09" name="Text Box 37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10" name="Text Box 37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11" name="Text Box 37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12" name="Text Box 37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13" name="Text Box 37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14" name="Text Box 37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15" name="Text Box 37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16" name="Text Box 37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17" name="Text Box 37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18" name="Text Box 37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19" name="Text Box 37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20" name="Text Box 37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21" name="Text Box 37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22" name="Text Box 37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23" name="Text Box 37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24" name="Text Box 37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25" name="Text Box 37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26" name="Text Box 37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27" name="Text Box 37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28" name="Text Box 37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29" name="Text Box 37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30" name="Text Box 37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31" name="Text Box 37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32" name="Text Box 37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33" name="Text Box 38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34" name="Text Box 38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35" name="Text Box 38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36" name="Text Box 38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37" name="Text Box 38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38" name="Text Box 38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39" name="Text Box 38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40" name="Text Box 38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41" name="Text Box 38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42" name="Text Box 38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43" name="Text Box 38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44" name="Text Box 38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45" name="Text Box 38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46" name="Text Box 38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47" name="Text Box 38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48" name="Text Box 38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49" name="Text Box 38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50" name="Text Box 38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51" name="Text Box 38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52" name="Text Box 38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53" name="Text Box 38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54" name="Text Box 38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55" name="Text Box 38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56" name="Text Box 38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57" name="Text Box 38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58" name="Text Box 38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59" name="Text Box 38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60" name="Text Box 38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61" name="Text Box 38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62" name="Text Box 38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63" name="Text Box 38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64" name="Text Box 38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65" name="Text Box 38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66" name="Text Box 38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67" name="Text Box 38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68" name="Text Box 38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69" name="Text Box 38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70" name="Text Box 38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71" name="Text Box 38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72" name="Text Box 38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73" name="Text Box 38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74" name="Text Box 38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75" name="Text Box 38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76" name="Text Box 38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77" name="Text Box 38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78" name="Text Box 38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79" name="Text Box 38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80" name="Text Box 38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81" name="Text Box 38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82" name="Text Box 38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83" name="Text Box 38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84" name="Text Box 38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85" name="Text Box 38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86" name="Text Box 38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87" name="Text Box 38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88" name="Text Box 38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89" name="Text Box 38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90" name="Text Box 38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91" name="Text Box 38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92" name="Text Box 38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93" name="Text Box 38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94" name="Text Box 38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95" name="Text Box 38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96" name="Text Box 38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97" name="Text Box 38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98" name="Text Box 38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799" name="Text Box 38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00" name="Text Box 38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01" name="Text Box 38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02" name="Text Box 38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03" name="Text Box 38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04" name="Text Box 38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05" name="Text Box 38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06" name="Text Box 38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07" name="Text Box 38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08" name="Text Box 38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09" name="Text Box 38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10" name="Text Box 38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11" name="Text Box 38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12" name="Text Box 38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13" name="Text Box 38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14" name="Text Box 38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15" name="Text Box 38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16" name="Text Box 38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17" name="Text Box 38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18" name="Text Box 38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19" name="Text Box 38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20" name="Text Box 38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21" name="Text Box 38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22" name="Text Box 38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23" name="Text Box 38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24" name="Text Box 38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25" name="Text Box 38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26" name="Text Box 38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27" name="Text Box 38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28" name="Text Box 38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29" name="Text Box 38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30" name="Text Box 38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31" name="Text Box 38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32" name="Text Box 38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33" name="Text Box 39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34" name="Text Box 39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35" name="Text Box 39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36" name="Text Box 39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37" name="Text Box 39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38" name="Text Box 39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39" name="Text Box 39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40" name="Text Box 39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41" name="Text Box 39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42" name="Text Box 39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43" name="Text Box 39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44" name="Text Box 39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45" name="Text Box 39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46" name="Text Box 39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47" name="Text Box 39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48" name="Text Box 39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49" name="Text Box 39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50" name="Text Box 39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51" name="Text Box 39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52" name="Text Box 39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53" name="Text Box 39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54" name="Text Box 39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55" name="Text Box 39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56" name="Text Box 39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57" name="Text Box 39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58" name="Text Box 39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59" name="Text Box 39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60" name="Text Box 39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61" name="Text Box 39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62" name="Text Box 39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63" name="Text Box 39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64" name="Text Box 39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65" name="Text Box 39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66" name="Text Box 39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67" name="Text Box 39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68" name="Text Box 39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69" name="Text Box 39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70" name="Text Box 39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71" name="Text Box 39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72" name="Text Box 39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73" name="Text Box 39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74" name="Text Box 39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75" name="Text Box 39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76" name="Text Box 39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77" name="Text Box 39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78" name="Text Box 39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79" name="Text Box 39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80" name="Text Box 39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81" name="Text Box 39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82" name="Text Box 39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83" name="Text Box 39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84" name="Text Box 39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85" name="Text Box 39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86" name="Text Box 39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87" name="Text Box 39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88" name="Text Box 39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89" name="Text Box 39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90" name="Text Box 39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91" name="Text Box 39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92" name="Text Box 39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93" name="Text Box 39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94" name="Text Box 39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95" name="Text Box 39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96" name="Text Box 39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97" name="Text Box 39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98" name="Text Box 39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899" name="Text Box 39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00" name="Text Box 39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01" name="Text Box 39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02" name="Text Box 39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03" name="Text Box 39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04" name="Text Box 39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05" name="Text Box 39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06" name="Text Box 39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07" name="Text Box 39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08" name="Text Box 39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09" name="Text Box 39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10" name="Text Box 39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11" name="Text Box 39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12" name="Text Box 39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13" name="Text Box 39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14" name="Text Box 39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15" name="Text Box 39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16" name="Text Box 39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17" name="Text Box 39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18" name="Text Box 39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19" name="Text Box 39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20" name="Text Box 39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21" name="Text Box 39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22" name="Text Box 39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23" name="Text Box 39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24" name="Text Box 39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25" name="Text Box 39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26" name="Text Box 39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27" name="Text Box 39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28" name="Text Box 39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29" name="Text Box 39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30" name="Text Box 39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31" name="Text Box 39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32" name="Text Box 39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33" name="Text Box 40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34" name="Text Box 40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35" name="Text Box 40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36" name="Text Box 40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37" name="Text Box 40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38" name="Text Box 40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39" name="Text Box 40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40" name="Text Box 40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41" name="Text Box 40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42" name="Text Box 40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43" name="Text Box 40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44" name="Text Box 40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45" name="Text Box 40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46" name="Text Box 40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47" name="Text Box 40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48" name="Text Box 40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49" name="Text Box 40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50" name="Text Box 40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51" name="Text Box 40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52" name="Text Box 40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53" name="Text Box 40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54" name="Text Box 40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55" name="Text Box 40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56" name="Text Box 40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57" name="Text Box 40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58" name="Text Box 40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59" name="Text Box 40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60" name="Text Box 40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61" name="Text Box 40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62" name="Text Box 40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63" name="Text Box 40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64" name="Text Box 40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65" name="Text Box 40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66" name="Text Box 40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67" name="Text Box 40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68" name="Text Box 40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69" name="Text Box 40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70" name="Text Box 40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71" name="Text Box 40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72" name="Text Box 40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73" name="Text Box 40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74" name="Text Box 40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75" name="Text Box 40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76" name="Text Box 40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77" name="Text Box 40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78" name="Text Box 40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79" name="Text Box 40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80" name="Text Box 40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81" name="Text Box 40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82" name="Text Box 40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83" name="Text Box 40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84" name="Text Box 40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85" name="Text Box 40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86" name="Text Box 40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87" name="Text Box 40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88" name="Text Box 40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89" name="Text Box 40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90" name="Text Box 40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91" name="Text Box 40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92" name="Text Box 40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93" name="Text Box 40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94" name="Text Box 40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95" name="Text Box 40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96" name="Text Box 40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97" name="Text Box 40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98" name="Text Box 40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3999" name="Text Box 40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00" name="Text Box 40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01" name="Text Box 40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02" name="Text Box 40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03" name="Text Box 40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04" name="Text Box 40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05" name="Text Box 40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06" name="Text Box 40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07" name="Text Box 40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08" name="Text Box 40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09" name="Text Box 40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10" name="Text Box 40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11" name="Text Box 40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12" name="Text Box 40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13" name="Text Box 40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14" name="Text Box 40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15" name="Text Box 40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16" name="Text Box 40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17" name="Text Box 40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18" name="Text Box 40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19" name="Text Box 40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20" name="Text Box 40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21" name="Text Box 40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22" name="Text Box 40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23" name="Text Box 40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24" name="Text Box 40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25" name="Text Box 40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26" name="Text Box 40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27" name="Text Box 40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28" name="Text Box 40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29" name="Text Box 40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30" name="Text Box 40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31" name="Text Box 40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32" name="Text Box 40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33" name="Text Box 41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34" name="Text Box 41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35" name="Text Box 41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36" name="Text Box 41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37" name="Text Box 41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38" name="Text Box 41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39" name="Text Box 41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40" name="Text Box 41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41" name="Text Box 41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42" name="Text Box 41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43" name="Text Box 41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44" name="Text Box 41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45" name="Text Box 41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46" name="Text Box 41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47" name="Text Box 41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48" name="Text Box 41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49" name="Text Box 41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50" name="Text Box 41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51" name="Text Box 41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52" name="Text Box 41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53" name="Text Box 41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54" name="Text Box 41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55" name="Text Box 41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56" name="Text Box 41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57" name="Text Box 41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58" name="Text Box 41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59" name="Text Box 41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60" name="Text Box 41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61" name="Text Box 41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62" name="Text Box 41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63" name="Text Box 41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64" name="Text Box 41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65" name="Text Box 41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66" name="Text Box 41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67" name="Text Box 41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68" name="Text Box 41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69" name="Text Box 41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70" name="Text Box 41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71" name="Text Box 41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72" name="Text Box 41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73" name="Text Box 41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74" name="Text Box 41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75" name="Text Box 41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76" name="Text Box 41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77" name="Text Box 41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78" name="Text Box 41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79" name="Text Box 41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80" name="Text Box 41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81" name="Text Box 41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82" name="Text Box 41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83" name="Text Box 41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84" name="Text Box 41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85" name="Text Box 41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86" name="Text Box 41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87" name="Text Box 41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88" name="Text Box 41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89" name="Text Box 41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90" name="Text Box 41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91" name="Text Box 41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92" name="Text Box 41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93" name="Text Box 41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94" name="Text Box 41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95" name="Text Box 41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96" name="Text Box 41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97" name="Text Box 41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98" name="Text Box 41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099" name="Text Box 41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00" name="Text Box 41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01" name="Text Box 41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02" name="Text Box 41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03" name="Text Box 41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04" name="Text Box 41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05" name="Text Box 41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06" name="Text Box 41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07" name="Text Box 41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08" name="Text Box 41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09" name="Text Box 41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10" name="Text Box 41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11" name="Text Box 41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12" name="Text Box 41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13" name="Text Box 41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14" name="Text Box 41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15" name="Text Box 41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16" name="Text Box 41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17" name="Text Box 41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18" name="Text Box 41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19" name="Text Box 41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20" name="Text Box 41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21" name="Text Box 41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22" name="Text Box 41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23" name="Text Box 41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24" name="Text Box 41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25" name="Text Box 41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26" name="Text Box 41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27" name="Text Box 41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28" name="Text Box 41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29" name="Text Box 41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30" name="Text Box 41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31" name="Text Box 41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32" name="Text Box 41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33" name="Text Box 42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34" name="Text Box 42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35" name="Text Box 42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36" name="Text Box 42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37" name="Text Box 42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38" name="Text Box 42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39" name="Text Box 42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40" name="Text Box 42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41" name="Text Box 42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42" name="Text Box 42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43" name="Text Box 42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44" name="Text Box 42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45" name="Text Box 42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46" name="Text Box 42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47" name="Text Box 42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48" name="Text Box 42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49" name="Text Box 42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50" name="Text Box 42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51" name="Text Box 42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52" name="Text Box 42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53" name="Text Box 42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54" name="Text Box 42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55" name="Text Box 42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56" name="Text Box 42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57" name="Text Box 42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58" name="Text Box 42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59" name="Text Box 42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60" name="Text Box 42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61" name="Text Box 42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62" name="Text Box 42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63" name="Text Box 42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64" name="Text Box 42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65" name="Text Box 42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66" name="Text Box 42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67" name="Text Box 42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68" name="Text Box 42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69" name="Text Box 42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70" name="Text Box 42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71" name="Text Box 42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72" name="Text Box 42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73" name="Text Box 42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74" name="Text Box 42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75" name="Text Box 42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76" name="Text Box 42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77" name="Text Box 42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78" name="Text Box 42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79" name="Text Box 42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80" name="Text Box 42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81" name="Text Box 42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82" name="Text Box 42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83" name="Text Box 42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84" name="Text Box 42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85" name="Text Box 42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86" name="Text Box 42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87" name="Text Box 42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88" name="Text Box 42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89" name="Text Box 42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90" name="Text Box 42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91" name="Text Box 42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92" name="Text Box 42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93" name="Text Box 42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94" name="Text Box 42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95" name="Text Box 42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96" name="Text Box 42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97" name="Text Box 42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98" name="Text Box 42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199" name="Text Box 42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00" name="Text Box 42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01" name="Text Box 42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02" name="Text Box 42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03" name="Text Box 42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04" name="Text Box 42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05" name="Text Box 42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06" name="Text Box 42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07" name="Text Box 42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08" name="Text Box 42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09" name="Text Box 42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10" name="Text Box 42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11" name="Text Box 42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12" name="Text Box 42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13" name="Text Box 42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14" name="Text Box 42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15" name="Text Box 42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16" name="Text Box 42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17" name="Text Box 42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18" name="Text Box 42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19" name="Text Box 42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20" name="Text Box 42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21" name="Text Box 42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22" name="Text Box 42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23" name="Text Box 42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24" name="Text Box 42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25" name="Text Box 42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26" name="Text Box 42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27" name="Text Box 42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28" name="Text Box 42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29" name="Text Box 42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30" name="Text Box 42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31" name="Text Box 42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32" name="Text Box 42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33" name="Text Box 43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34" name="Text Box 43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35" name="Text Box 43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36" name="Text Box 43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37" name="Text Box 43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38" name="Text Box 43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39" name="Text Box 43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40" name="Text Box 43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41" name="Text Box 43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42" name="Text Box 43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43" name="Text Box 43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44" name="Text Box 43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45" name="Text Box 43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46" name="Text Box 43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47" name="Text Box 43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48" name="Text Box 43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49" name="Text Box 43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50" name="Text Box 43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51" name="Text Box 43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52" name="Text Box 43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53" name="Text Box 43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54" name="Text Box 43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55" name="Text Box 43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56" name="Text Box 43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57" name="Text Box 43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58" name="Text Box 43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59" name="Text Box 43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60" name="Text Box 43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61" name="Text Box 43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62" name="Text Box 43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63" name="Text Box 43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64" name="Text Box 43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65" name="Text Box 43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66" name="Text Box 43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67" name="Text Box 43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68" name="Text Box 43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69" name="Text Box 43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70" name="Text Box 43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71" name="Text Box 43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72" name="Text Box 43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73" name="Text Box 43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74" name="Text Box 43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75" name="Text Box 43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76" name="Text Box 43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77" name="Text Box 43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78" name="Text Box 43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79" name="Text Box 43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80" name="Text Box 43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81" name="Text Box 43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82" name="Text Box 43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83" name="Text Box 43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84" name="Text Box 43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85" name="Text Box 43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86" name="Text Box 43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87" name="Text Box 43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88" name="Text Box 43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89" name="Text Box 43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90" name="Text Box 43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91" name="Text Box 43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92" name="Text Box 43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93" name="Text Box 43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94" name="Text Box 43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95" name="Text Box 43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96" name="Text Box 43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97" name="Text Box 43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98" name="Text Box 43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299" name="Text Box 43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00" name="Text Box 43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01" name="Text Box 43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02" name="Text Box 43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03" name="Text Box 43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04" name="Text Box 43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05" name="Text Box 43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06" name="Text Box 43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07" name="Text Box 43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08" name="Text Box 43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09" name="Text Box 43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10" name="Text Box 43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11" name="Text Box 43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12" name="Text Box 43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13" name="Text Box 43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14" name="Text Box 43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15" name="Text Box 43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16" name="Text Box 43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17" name="Text Box 43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18" name="Text Box 43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19" name="Text Box 43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20" name="Text Box 43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21" name="Text Box 43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22" name="Text Box 43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23" name="Text Box 43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24" name="Text Box 43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25" name="Text Box 43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26" name="Text Box 43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27" name="Text Box 43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28" name="Text Box 43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29" name="Text Box 43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30" name="Text Box 43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31" name="Text Box 43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32" name="Text Box 43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33" name="Text Box 44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34" name="Text Box 44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35" name="Text Box 44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36" name="Text Box 44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37" name="Text Box 44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38" name="Text Box 44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39" name="Text Box 44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40" name="Text Box 44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41" name="Text Box 44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42" name="Text Box 44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43" name="Text Box 44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44" name="Text Box 44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45" name="Text Box 44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46" name="Text Box 44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47" name="Text Box 44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48" name="Text Box 44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49" name="Text Box 44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50" name="Text Box 44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51" name="Text Box 44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52" name="Text Box 44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53" name="Text Box 44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54" name="Text Box 44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55" name="Text Box 44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56" name="Text Box 44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57" name="Text Box 44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58" name="Text Box 44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59" name="Text Box 44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60" name="Text Box 44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61" name="Text Box 44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62" name="Text Box 44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63" name="Text Box 44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64" name="Text Box 44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65" name="Text Box 44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66" name="Text Box 44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67" name="Text Box 44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68" name="Text Box 44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69" name="Text Box 44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70" name="Text Box 44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71" name="Text Box 44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72" name="Text Box 44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73" name="Text Box 44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74" name="Text Box 44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75" name="Text Box 44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76" name="Text Box 44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77" name="Text Box 44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78" name="Text Box 44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79" name="Text Box 44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80" name="Text Box 44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81" name="Text Box 44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82" name="Text Box 44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83" name="Text Box 44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84" name="Text Box 44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85" name="Text Box 44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86" name="Text Box 44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87" name="Text Box 44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88" name="Text Box 44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89" name="Text Box 44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90" name="Text Box 44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91" name="Text Box 44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92" name="Text Box 44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93" name="Text Box 44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94" name="Text Box 44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95" name="Text Box 44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96" name="Text Box 44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97" name="Text Box 44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98" name="Text Box 44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399" name="Text Box 44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00" name="Text Box 44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01" name="Text Box 44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02" name="Text Box 44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03" name="Text Box 44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04" name="Text Box 44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05" name="Text Box 44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06" name="Text Box 44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07" name="Text Box 44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08" name="Text Box 44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09" name="Text Box 44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10" name="Text Box 44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11" name="Text Box 44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12" name="Text Box 44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13" name="Text Box 44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14" name="Text Box 44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15" name="Text Box 44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16" name="Text Box 44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17" name="Text Box 44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18" name="Text Box 44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19" name="Text Box 44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20" name="Text Box 44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21" name="Text Box 44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22" name="Text Box 44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23" name="Text Box 44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24" name="Text Box 44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25" name="Text Box 44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26" name="Text Box 44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27" name="Text Box 44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28" name="Text Box 44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29" name="Text Box 44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30" name="Text Box 44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31" name="Text Box 44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32" name="Text Box 44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33" name="Text Box 45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34" name="Text Box 45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35" name="Text Box 45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36" name="Text Box 45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37" name="Text Box 45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38" name="Text Box 45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39" name="Text Box 45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40" name="Text Box 45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41" name="Text Box 45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42" name="Text Box 45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43" name="Text Box 45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44" name="Text Box 45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45" name="Text Box 45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46" name="Text Box 45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47" name="Text Box 45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48" name="Text Box 45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49" name="Text Box 45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50" name="Text Box 45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51" name="Text Box 45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52" name="Text Box 45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53" name="Text Box 45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54" name="Text Box 45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55" name="Text Box 45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56" name="Text Box 45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57" name="Text Box 45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58" name="Text Box 45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59" name="Text Box 45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60" name="Text Box 45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61" name="Text Box 45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62" name="Text Box 45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63" name="Text Box 45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64" name="Text Box 45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65" name="Text Box 45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66" name="Text Box 45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67" name="Text Box 45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68" name="Text Box 45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69" name="Text Box 45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70" name="Text Box 45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71" name="Text Box 45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72" name="Text Box 45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73" name="Text Box 45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74" name="Text Box 45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75" name="Text Box 45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76" name="Text Box 45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77" name="Text Box 45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78" name="Text Box 45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79" name="Text Box 45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80" name="Text Box 45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81" name="Text Box 45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82" name="Text Box 45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83" name="Text Box 45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84" name="Text Box 45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85" name="Text Box 45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86" name="Text Box 45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87" name="Text Box 45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88" name="Text Box 45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89" name="Text Box 45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90" name="Text Box 45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91" name="Text Box 45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92" name="Text Box 45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93" name="Text Box 45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94" name="Text Box 45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95" name="Text Box 45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96" name="Text Box 45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97" name="Text Box 45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98" name="Text Box 45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499" name="Text Box 45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00" name="Text Box 45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01" name="Text Box 45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02" name="Text Box 45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03" name="Text Box 45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04" name="Text Box 45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05" name="Text Box 45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06" name="Text Box 45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07" name="Text Box 45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08" name="Text Box 45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09" name="Text Box 45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10" name="Text Box 45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11" name="Text Box 45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12" name="Text Box 45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13" name="Text Box 45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14" name="Text Box 45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15" name="Text Box 45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16" name="Text Box 45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17" name="Text Box 45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18" name="Text Box 45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19" name="Text Box 45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20" name="Text Box 45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21" name="Text Box 45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22" name="Text Box 45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23" name="Text Box 45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24" name="Text Box 45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25" name="Text Box 45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26" name="Text Box 45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27" name="Text Box 45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28" name="Text Box 45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29" name="Text Box 45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30" name="Text Box 45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31" name="Text Box 45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32" name="Text Box 45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33" name="Text Box 46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34" name="Text Box 46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35" name="Text Box 46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36" name="Text Box 46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37" name="Text Box 46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38" name="Text Box 46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39" name="Text Box 46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40" name="Text Box 46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41" name="Text Box 46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42" name="Text Box 46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43" name="Text Box 46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44" name="Text Box 46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45" name="Text Box 46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46" name="Text Box 46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47" name="Text Box 46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48" name="Text Box 46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49" name="Text Box 46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50" name="Text Box 46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51" name="Text Box 46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52" name="Text Box 46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53" name="Text Box 46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54" name="Text Box 46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55" name="Text Box 46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56" name="Text Box 46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57" name="Text Box 46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58" name="Text Box 46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59" name="Text Box 46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60" name="Text Box 46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61" name="Text Box 46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62" name="Text Box 46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63" name="Text Box 46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64" name="Text Box 46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65" name="Text Box 46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66" name="Text Box 46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67" name="Text Box 46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68" name="Text Box 46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69" name="Text Box 46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70" name="Text Box 46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71" name="Text Box 46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72" name="Text Box 46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73" name="Text Box 46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74" name="Text Box 46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75" name="Text Box 46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76" name="Text Box 46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77" name="Text Box 46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78" name="Text Box 46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79" name="Text Box 46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80" name="Text Box 46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81" name="Text Box 46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82" name="Text Box 46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83" name="Text Box 46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84" name="Text Box 46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85" name="Text Box 46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86" name="Text Box 46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87" name="Text Box 46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88" name="Text Box 46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89" name="Text Box 46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90" name="Text Box 46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91" name="Text Box 46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92" name="Text Box 46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93" name="Text Box 46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94" name="Text Box 46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95" name="Text Box 46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96" name="Text Box 46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97" name="Text Box 46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98" name="Text Box 46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599" name="Text Box 46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00" name="Text Box 46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01" name="Text Box 46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02" name="Text Box 46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03" name="Text Box 46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04" name="Text Box 46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05" name="Text Box 46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06" name="Text Box 46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07" name="Text Box 46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08" name="Text Box 46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09" name="Text Box 46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10" name="Text Box 46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11" name="Text Box 46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12" name="Text Box 46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13" name="Text Box 46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14" name="Text Box 46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15" name="Text Box 46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16" name="Text Box 46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17" name="Text Box 46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18" name="Text Box 46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19" name="Text Box 46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20" name="Text Box 46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21" name="Text Box 46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22" name="Text Box 46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23" name="Text Box 46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24" name="Text Box 46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25" name="Text Box 46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26" name="Text Box 46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27" name="Text Box 46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28" name="Text Box 46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29" name="Text Box 46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30" name="Text Box 46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31" name="Text Box 46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32" name="Text Box 46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33" name="Text Box 47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34" name="Text Box 47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35" name="Text Box 47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36" name="Text Box 47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37" name="Text Box 47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38" name="Text Box 47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39" name="Text Box 47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40" name="Text Box 47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41" name="Text Box 47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42" name="Text Box 47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43" name="Text Box 47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44" name="Text Box 47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45" name="Text Box 47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46" name="Text Box 47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47" name="Text Box 47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48" name="Text Box 47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49" name="Text Box 47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50" name="Text Box 47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51" name="Text Box 47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52" name="Text Box 47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53" name="Text Box 47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54" name="Text Box 47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55" name="Text Box 47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56" name="Text Box 47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57" name="Text Box 47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58" name="Text Box 47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59" name="Text Box 47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60" name="Text Box 47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61" name="Text Box 47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62" name="Text Box 47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63" name="Text Box 47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64" name="Text Box 47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65" name="Text Box 47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66" name="Text Box 47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67" name="Text Box 47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68" name="Text Box 47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69" name="Text Box 47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70" name="Text Box 47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71" name="Text Box 47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72" name="Text Box 47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73" name="Text Box 47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74" name="Text Box 47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75" name="Text Box 47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76" name="Text Box 47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77" name="Text Box 47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78" name="Text Box 47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79" name="Text Box 47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80" name="Text Box 47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81" name="Text Box 47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82" name="Text Box 47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83" name="Text Box 47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84" name="Text Box 47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85" name="Text Box 47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86" name="Text Box 47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87" name="Text Box 47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88" name="Text Box 47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89" name="Text Box 47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90" name="Text Box 47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91" name="Text Box 47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92" name="Text Box 47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93" name="Text Box 47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94" name="Text Box 47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95" name="Text Box 47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96" name="Text Box 47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97" name="Text Box 47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98" name="Text Box 47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699" name="Text Box 47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00" name="Text Box 47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01" name="Text Box 47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02" name="Text Box 47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03" name="Text Box 47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04" name="Text Box 47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05" name="Text Box 47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06" name="Text Box 47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07" name="Text Box 47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08" name="Text Box 47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09" name="Text Box 47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10" name="Text Box 47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11" name="Text Box 47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12" name="Text Box 47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13" name="Text Box 47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14" name="Text Box 47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15" name="Text Box 47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16" name="Text Box 47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17" name="Text Box 47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18" name="Text Box 47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19" name="Text Box 47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20" name="Text Box 47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21" name="Text Box 47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22" name="Text Box 47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23" name="Text Box 47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24" name="Text Box 47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25" name="Text Box 47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26" name="Text Box 47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27" name="Text Box 47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28" name="Text Box 47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29" name="Text Box 47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30" name="Text Box 47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31" name="Text Box 47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32" name="Text Box 47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33" name="Text Box 48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34" name="Text Box 48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35" name="Text Box 48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36" name="Text Box 48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37" name="Text Box 48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38" name="Text Box 48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39" name="Text Box 48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40" name="Text Box 48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41" name="Text Box 48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42" name="Text Box 48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43" name="Text Box 48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44" name="Text Box 48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45" name="Text Box 48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46" name="Text Box 48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47" name="Text Box 48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48" name="Text Box 48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49" name="Text Box 48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50" name="Text Box 48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51" name="Text Box 48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52" name="Text Box 48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53" name="Text Box 48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54" name="Text Box 48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55" name="Text Box 48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56" name="Text Box 48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57" name="Text Box 48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58" name="Text Box 48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59" name="Text Box 48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60" name="Text Box 48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61" name="Text Box 48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62" name="Text Box 48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63" name="Text Box 48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64" name="Text Box 48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65" name="Text Box 48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66" name="Text Box 48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67" name="Text Box 48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68" name="Text Box 48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69" name="Text Box 48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70" name="Text Box 48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71" name="Text Box 48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72" name="Text Box 48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73" name="Text Box 48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74" name="Text Box 48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75" name="Text Box 48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76" name="Text Box 48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77" name="Text Box 48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78" name="Text Box 48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79" name="Text Box 48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80" name="Text Box 48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81" name="Text Box 48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82" name="Text Box 48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83" name="Text Box 48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84" name="Text Box 48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85" name="Text Box 48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86" name="Text Box 48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87" name="Text Box 48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88" name="Text Box 48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89" name="Text Box 48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90" name="Text Box 48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91" name="Text Box 48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92" name="Text Box 48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93" name="Text Box 48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94" name="Text Box 48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95" name="Text Box 48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96" name="Text Box 48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97" name="Text Box 48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98" name="Text Box 48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799" name="Text Box 48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00" name="Text Box 48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01" name="Text Box 48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02" name="Text Box 48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03" name="Text Box 48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04" name="Text Box 48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05" name="Text Box 48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06" name="Text Box 48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07" name="Text Box 48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08" name="Text Box 48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09" name="Text Box 48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10" name="Text Box 48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11" name="Text Box 48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12" name="Text Box 48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13" name="Text Box 48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14" name="Text Box 48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15" name="Text Box 48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16" name="Text Box 48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17" name="Text Box 48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18" name="Text Box 48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19" name="Text Box 48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20" name="Text Box 48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21" name="Text Box 48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22" name="Text Box 48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23" name="Text Box 48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24" name="Text Box 48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25" name="Text Box 48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26" name="Text Box 48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27" name="Text Box 48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28" name="Text Box 48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29" name="Text Box 48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30" name="Text Box 48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31" name="Text Box 48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32" name="Text Box 48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33" name="Text Box 49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34" name="Text Box 49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35" name="Text Box 49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36" name="Text Box 49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37" name="Text Box 49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38" name="Text Box 49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39" name="Text Box 49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40" name="Text Box 49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41" name="Text Box 49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42" name="Text Box 49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43" name="Text Box 49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44" name="Text Box 49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45" name="Text Box 49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46" name="Text Box 49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47" name="Text Box 49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48" name="Text Box 49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49" name="Text Box 49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50" name="Text Box 49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51" name="Text Box 49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52" name="Text Box 49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53" name="Text Box 49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54" name="Text Box 49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55" name="Text Box 49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56" name="Text Box 49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57" name="Text Box 49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58" name="Text Box 49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59" name="Text Box 49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60" name="Text Box 49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61" name="Text Box 49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62" name="Text Box 49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63" name="Text Box 49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64" name="Text Box 49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65" name="Text Box 49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66" name="Text Box 49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67" name="Text Box 49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68" name="Text Box 49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69" name="Text Box 49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70" name="Text Box 49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71" name="Text Box 49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72" name="Text Box 49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73" name="Text Box 49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74" name="Text Box 49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75" name="Text Box 49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76" name="Text Box 49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77" name="Text Box 49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78" name="Text Box 49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79" name="Text Box 49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80" name="Text Box 49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81" name="Text Box 49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82" name="Text Box 49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83" name="Text Box 49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84" name="Text Box 49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85" name="Text Box 49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86" name="Text Box 49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87" name="Text Box 49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88" name="Text Box 49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89" name="Text Box 49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90" name="Text Box 49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91" name="Text Box 49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92" name="Text Box 49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93" name="Text Box 49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94" name="Text Box 49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95" name="Text Box 49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96" name="Text Box 49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97" name="Text Box 49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98" name="Text Box 49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899" name="Text Box 49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00" name="Text Box 49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01" name="Text Box 49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02" name="Text Box 49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03" name="Text Box 49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04" name="Text Box 49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05" name="Text Box 49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06" name="Text Box 49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07" name="Text Box 49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08" name="Text Box 49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09" name="Text Box 49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10" name="Text Box 49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11" name="Text Box 49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12" name="Text Box 49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13" name="Text Box 49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14" name="Text Box 49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15" name="Text Box 49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16" name="Text Box 49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17" name="Text Box 49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18" name="Text Box 49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19" name="Text Box 49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20" name="Text Box 49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21" name="Text Box 49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22" name="Text Box 49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23" name="Text Box 49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24" name="Text Box 49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25" name="Text Box 49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26" name="Text Box 49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27" name="Text Box 49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28" name="Text Box 49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29" name="Text Box 49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30" name="Text Box 49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31" name="Text Box 49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32" name="Text Box 49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33" name="Text Box 50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34" name="Text Box 50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35" name="Text Box 50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36" name="Text Box 50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37" name="Text Box 50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38" name="Text Box 50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39" name="Text Box 50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40" name="Text Box 50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41" name="Text Box 50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42" name="Text Box 50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43" name="Text Box 50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44" name="Text Box 50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45" name="Text Box 50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46" name="Text Box 50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47" name="Text Box 50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48" name="Text Box 50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49" name="Text Box 50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50" name="Text Box 50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51" name="Text Box 50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52" name="Text Box 50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53" name="Text Box 50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54" name="Text Box 50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55" name="Text Box 50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56" name="Text Box 50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57" name="Text Box 50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58" name="Text Box 50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59" name="Text Box 50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60" name="Text Box 50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61" name="Text Box 50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62" name="Text Box 50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63" name="Text Box 50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64" name="Text Box 50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65" name="Text Box 50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66" name="Text Box 50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67" name="Text Box 50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68" name="Text Box 50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69" name="Text Box 50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70" name="Text Box 50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71" name="Text Box 50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72" name="Text Box 50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73" name="Text Box 50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74" name="Text Box 50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75" name="Text Box 50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76" name="Text Box 50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77" name="Text Box 50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78" name="Text Box 50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79" name="Text Box 50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80" name="Text Box 50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81" name="Text Box 50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82" name="Text Box 50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83" name="Text Box 50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84" name="Text Box 50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85" name="Text Box 50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86" name="Text Box 50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87" name="Text Box 50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88" name="Text Box 50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89" name="Text Box 50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90" name="Text Box 50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91" name="Text Box 50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92" name="Text Box 50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93" name="Text Box 50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94" name="Text Box 50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95" name="Text Box 50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96" name="Text Box 50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97" name="Text Box 50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98" name="Text Box 50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4999" name="Text Box 50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00" name="Text Box 50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01" name="Text Box 50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02" name="Text Box 50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03" name="Text Box 50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04" name="Text Box 50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05" name="Text Box 50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06" name="Text Box 50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07" name="Text Box 50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08" name="Text Box 50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09" name="Text Box 50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10" name="Text Box 50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11" name="Text Box 50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12" name="Text Box 50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13" name="Text Box 50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14" name="Text Box 50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15" name="Text Box 50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16" name="Text Box 50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17" name="Text Box 50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18" name="Text Box 50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19" name="Text Box 50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20" name="Text Box 50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21" name="Text Box 50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22" name="Text Box 50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23" name="Text Box 50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24" name="Text Box 50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25" name="Text Box 50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26" name="Text Box 50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27" name="Text Box 50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28" name="Text Box 50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29" name="Text Box 50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30" name="Text Box 50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31" name="Text Box 50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32" name="Text Box 50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33" name="Text Box 51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34" name="Text Box 51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35" name="Text Box 51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36" name="Text Box 51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37" name="Text Box 51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38" name="Text Box 51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39" name="Text Box 51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40" name="Text Box 51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41" name="Text Box 51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42" name="Text Box 51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43" name="Text Box 51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44" name="Text Box 51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45" name="Text Box 51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46" name="Text Box 51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47" name="Text Box 51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48" name="Text Box 51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49" name="Text Box 51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50" name="Text Box 51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51" name="Text Box 51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52" name="Text Box 51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53" name="Text Box 51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54" name="Text Box 51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55" name="Text Box 51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56" name="Text Box 51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57" name="Text Box 51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58" name="Text Box 51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59" name="Text Box 51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60" name="Text Box 51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61" name="Text Box 51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62" name="Text Box 51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63" name="Text Box 51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64" name="Text Box 51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65" name="Text Box 51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66" name="Text Box 51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67" name="Text Box 51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68" name="Text Box 51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69" name="Text Box 51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70" name="Text Box 51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71" name="Text Box 51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72" name="Text Box 51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73" name="Text Box 51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74" name="Text Box 51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75" name="Text Box 51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76" name="Text Box 51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77" name="Text Box 51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78" name="Text Box 51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79" name="Text Box 51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80" name="Text Box 51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81" name="Text Box 51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82" name="Text Box 51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83" name="Text Box 51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84" name="Text Box 51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85" name="Text Box 51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86" name="Text Box 51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87" name="Text Box 51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88" name="Text Box 51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89" name="Text Box 51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90" name="Text Box 51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91" name="Text Box 51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92" name="Text Box 51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93" name="Text Box 51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94" name="Text Box 51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95" name="Text Box 51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96" name="Text Box 51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97" name="Text Box 51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98" name="Text Box 51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099" name="Text Box 51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00" name="Text Box 51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01" name="Text Box 51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02" name="Text Box 51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03" name="Text Box 51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04" name="Text Box 51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05" name="Text Box 51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06" name="Text Box 51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07" name="Text Box 51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08" name="Text Box 51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09" name="Text Box 51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10" name="Text Box 51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11" name="Text Box 51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12" name="Text Box 51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13" name="Text Box 51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14" name="Text Box 51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15" name="Text Box 51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16" name="Text Box 51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17" name="Text Box 51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18" name="Text Box 51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19" name="Text Box 51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20" name="Text Box 51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21" name="Text Box 51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22" name="Text Box 51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23" name="Text Box 51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24" name="Text Box 51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25" name="Text Box 51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26" name="Text Box 51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27" name="Text Box 51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28" name="Text Box 51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29" name="Text Box 51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30" name="Text Box 51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31" name="Text Box 51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32" name="Text Box 51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33" name="Text Box 52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34" name="Text Box 52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35" name="Text Box 52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36" name="Text Box 52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37" name="Text Box 52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38" name="Text Box 52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39" name="Text Box 52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40" name="Text Box 52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41" name="Text Box 52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42" name="Text Box 52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43" name="Text Box 52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44" name="Text Box 52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45" name="Text Box 52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46" name="Text Box 52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47" name="Text Box 52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48" name="Text Box 52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49" name="Text Box 52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50" name="Text Box 52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51" name="Text Box 52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52" name="Text Box 52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53" name="Text Box 52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54" name="Text Box 52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55" name="Text Box 52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56" name="Text Box 52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57" name="Text Box 52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58" name="Text Box 52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59" name="Text Box 52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60" name="Text Box 52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61" name="Text Box 52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62" name="Text Box 52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63" name="Text Box 52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64" name="Text Box 52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65" name="Text Box 52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66" name="Text Box 52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67" name="Text Box 52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68" name="Text Box 52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69" name="Text Box 52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70" name="Text Box 52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71" name="Text Box 52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72" name="Text Box 52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73" name="Text Box 52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74" name="Text Box 52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75" name="Text Box 52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76" name="Text Box 52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77" name="Text Box 52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78" name="Text Box 52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79" name="Text Box 52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80" name="Text Box 52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81" name="Text Box 52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82" name="Text Box 52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83" name="Text Box 52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84" name="Text Box 52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85" name="Text Box 52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86" name="Text Box 52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87" name="Text Box 52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88" name="Text Box 52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89" name="Text Box 52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90" name="Text Box 52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91" name="Text Box 52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92" name="Text Box 52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93" name="Text Box 52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94" name="Text Box 52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95" name="Text Box 52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96" name="Text Box 52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97" name="Text Box 52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98" name="Text Box 52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199" name="Text Box 52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00" name="Text Box 52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01" name="Text Box 52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02" name="Text Box 52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03" name="Text Box 52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04" name="Text Box 52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05" name="Text Box 52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06" name="Text Box 52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07" name="Text Box 52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08" name="Text Box 52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09" name="Text Box 52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10" name="Text Box 52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11" name="Text Box 52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12" name="Text Box 52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13" name="Text Box 52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14" name="Text Box 52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15" name="Text Box 52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16" name="Text Box 52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17" name="Text Box 52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18" name="Text Box 52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19" name="Text Box 52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20" name="Text Box 52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21" name="Text Box 52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22" name="Text Box 52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23" name="Text Box 52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24" name="Text Box 52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25" name="Text Box 52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26" name="Text Box 52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27" name="Text Box 52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28" name="Text Box 52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29" name="Text Box 52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30" name="Text Box 52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31" name="Text Box 52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32" name="Text Box 52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33" name="Text Box 53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34" name="Text Box 53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35" name="Text Box 53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36" name="Text Box 53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37" name="Text Box 53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38" name="Text Box 53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39" name="Text Box 53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40" name="Text Box 53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41" name="Text Box 53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42" name="Text Box 53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43" name="Text Box 53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44" name="Text Box 53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45" name="Text Box 53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46" name="Text Box 53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47" name="Text Box 53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48" name="Text Box 53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49" name="Text Box 53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50" name="Text Box 53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51" name="Text Box 53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52" name="Text Box 53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53" name="Text Box 53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54" name="Text Box 53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55" name="Text Box 53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56" name="Text Box 53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57" name="Text Box 53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58" name="Text Box 53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59" name="Text Box 53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60" name="Text Box 53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61" name="Text Box 53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62" name="Text Box 53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63" name="Text Box 53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64" name="Text Box 53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65" name="Text Box 53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66" name="Text Box 53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67" name="Text Box 53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68" name="Text Box 53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69" name="Text Box 53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70" name="Text Box 53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71" name="Text Box 53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72" name="Text Box 53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73" name="Text Box 53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74" name="Text Box 53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75" name="Text Box 53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76" name="Text Box 53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77" name="Text Box 53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78" name="Text Box 53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79" name="Text Box 53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80" name="Text Box 53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81" name="Text Box 53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82" name="Text Box 53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83" name="Text Box 53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84" name="Text Box 53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85" name="Text Box 53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86" name="Text Box 53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87" name="Text Box 53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88" name="Text Box 53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89" name="Text Box 53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90" name="Text Box 53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91" name="Text Box 53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92" name="Text Box 53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93" name="Text Box 53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94" name="Text Box 53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95" name="Text Box 53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96" name="Text Box 53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97" name="Text Box 53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98" name="Text Box 53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299" name="Text Box 53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00" name="Text Box 53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01" name="Text Box 53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02" name="Text Box 53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03" name="Text Box 53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04" name="Text Box 53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05" name="Text Box 53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06" name="Text Box 53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07" name="Text Box 53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08" name="Text Box 53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09" name="Text Box 53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10" name="Text Box 53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11" name="Text Box 53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12" name="Text Box 53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13" name="Text Box 53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14" name="Text Box 53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15" name="Text Box 53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16" name="Text Box 53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17" name="Text Box 53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18" name="Text Box 53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19" name="Text Box 53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20" name="Text Box 53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21" name="Text Box 53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22" name="Text Box 53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23" name="Text Box 53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24" name="Text Box 53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25" name="Text Box 53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26" name="Text Box 53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27" name="Text Box 53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28" name="Text Box 53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29" name="Text Box 53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30" name="Text Box 53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31" name="Text Box 53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32" name="Text Box 53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33" name="Text Box 54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34" name="Text Box 54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35" name="Text Box 54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36" name="Text Box 54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37" name="Text Box 54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38" name="Text Box 54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39" name="Text Box 54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40" name="Text Box 54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41" name="Text Box 54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42" name="Text Box 54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43" name="Text Box 54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44" name="Text Box 54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45" name="Text Box 54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46" name="Text Box 54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47" name="Text Box 54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48" name="Text Box 54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49" name="Text Box 54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50" name="Text Box 54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51" name="Text Box 54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52" name="Text Box 29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53" name="Text Box 29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54" name="Text Box 29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55" name="Text Box 29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56" name="Text Box 29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57" name="Text Box 29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58" name="Text Box 29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59" name="Text Box 29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60" name="Text Box 29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61" name="Text Box 29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62" name="Text Box 29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63" name="Text Box 29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64" name="Text Box 29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65" name="Text Box 29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66" name="Text Box 29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67" name="Text Box 29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68" name="Text Box 29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69" name="Text Box 29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70" name="Text Box 29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71" name="Text Box 29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72" name="Text Box 29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73" name="Text Box 29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74" name="Text Box 29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75" name="Text Box 29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76" name="Text Box 29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77" name="Text Box 29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78" name="Text Box 29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79" name="Text Box 29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80" name="Text Box 29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81" name="Text Box 29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82" name="Text Box 29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83" name="Text Box 29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84" name="Text Box 29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85" name="Text Box 29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86" name="Text Box 29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87" name="Text Box 29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88" name="Text Box 29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89" name="Text Box 29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90" name="Text Box 29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91" name="Text Box 29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92" name="Text Box 29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93" name="Text Box 29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94" name="Text Box 29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95" name="Text Box 29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96" name="Text Box 29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97" name="Text Box 29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98" name="Text Box 29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399" name="Text Box 29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00" name="Text Box 29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01" name="Text Box 30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02" name="Text Box 30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03" name="Text Box 30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04" name="Text Box 30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05" name="Text Box 30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06" name="Text Box 30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07" name="Text Box 30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08" name="Text Box 30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09" name="Text Box 30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10" name="Text Box 30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11" name="Text Box 30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12" name="Text Box 30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13" name="Text Box 30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14" name="Text Box 30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15" name="Text Box 30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16" name="Text Box 30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17" name="Text Box 30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18" name="Text Box 30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19" name="Text Box 30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20" name="Text Box 30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21" name="Text Box 30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22" name="Text Box 30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23" name="Text Box 30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24" name="Text Box 30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25" name="Text Box 30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26" name="Text Box 30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27" name="Text Box 30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28" name="Text Box 30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29" name="Text Box 30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30" name="Text Box 30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31" name="Text Box 30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32" name="Text Box 30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33" name="Text Box 30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34" name="Text Box 30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35" name="Text Box 30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36" name="Text Box 30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37" name="Text Box 30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38" name="Text Box 30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39" name="Text Box 30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40" name="Text Box 30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41" name="Text Box 30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42" name="Text Box 30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43" name="Text Box 30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44" name="Text Box 30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45" name="Text Box 30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46" name="Text Box 30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47" name="Text Box 30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48" name="Text Box 30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49" name="Text Box 30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50" name="Text Box 30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51" name="Text Box 30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52" name="Text Box 30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53" name="Text Box 30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54" name="Text Box 30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55" name="Text Box 30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56" name="Text Box 30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57" name="Text Box 30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58" name="Text Box 30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59" name="Text Box 30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60" name="Text Box 30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61" name="Text Box 30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62" name="Text Box 30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63" name="Text Box 30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64" name="Text Box 30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65" name="Text Box 30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66" name="Text Box 30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67" name="Text Box 30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68" name="Text Box 30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69" name="Text Box 30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70" name="Text Box 30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71" name="Text Box 30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72" name="Text Box 30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73" name="Text Box 30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74" name="Text Box 30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75" name="Text Box 30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76" name="Text Box 30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77" name="Text Box 30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78" name="Text Box 30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79" name="Text Box 30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80" name="Text Box 30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81" name="Text Box 30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82" name="Text Box 30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83" name="Text Box 30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84" name="Text Box 30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85" name="Text Box 30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86" name="Text Box 30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87" name="Text Box 30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88" name="Text Box 30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89" name="Text Box 30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90" name="Text Box 30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91" name="Text Box 30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92" name="Text Box 30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93" name="Text Box 30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94" name="Text Box 30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95" name="Text Box 30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96" name="Text Box 30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97" name="Text Box 30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98" name="Text Box 30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499" name="Text Box 30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00" name="Text Box 30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01" name="Text Box 31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02" name="Text Box 31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03" name="Text Box 31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04" name="Text Box 31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05" name="Text Box 31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06" name="Text Box 31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07" name="Text Box 31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08" name="Text Box 31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09" name="Text Box 31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10" name="Text Box 31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11" name="Text Box 31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12" name="Text Box 31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13" name="Text Box 31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14" name="Text Box 31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15" name="Text Box 31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16" name="Text Box 31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17" name="Text Box 31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18" name="Text Box 31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19" name="Text Box 31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20" name="Text Box 31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21" name="Text Box 31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22" name="Text Box 31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23" name="Text Box 31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24" name="Text Box 31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25" name="Text Box 31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26" name="Text Box 31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27" name="Text Box 31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28" name="Text Box 31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29" name="Text Box 31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30" name="Text Box 31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31" name="Text Box 31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32" name="Text Box 31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33" name="Text Box 31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34" name="Text Box 31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35" name="Text Box 31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36" name="Text Box 31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37" name="Text Box 31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38" name="Text Box 31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39" name="Text Box 31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40" name="Text Box 31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41" name="Text Box 31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42" name="Text Box 31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43" name="Text Box 31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44" name="Text Box 31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45" name="Text Box 31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46" name="Text Box 31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47" name="Text Box 31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48" name="Text Box 31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49" name="Text Box 31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50" name="Text Box 31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51" name="Text Box 31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52" name="Text Box 31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53" name="Text Box 31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54" name="Text Box 31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55" name="Text Box 31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56" name="Text Box 45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57" name="Text Box 45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58" name="Text Box 45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59" name="Text Box 45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60" name="Text Box 45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61" name="Text Box 45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62" name="Text Box 45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63" name="Text Box 45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64" name="Text Box 45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65" name="Text Box 45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66" name="Text Box 45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67" name="Text Box 45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68" name="Text Box 45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69" name="Text Box 45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70" name="Text Box 45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71" name="Text Box 45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72" name="Text Box 45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73" name="Text Box 45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74" name="Text Box 45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75" name="Text Box 45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76" name="Text Box 45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77" name="Text Box 45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78" name="Text Box 45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79" name="Text Box 45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80" name="Text Box 45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81" name="Text Box 45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82" name="Text Box 45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83" name="Text Box 45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84" name="Text Box 45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85" name="Text Box 45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86" name="Text Box 45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87" name="Text Box 45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88" name="Text Box 45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89" name="Text Box 45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90" name="Text Box 45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91" name="Text Box 45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92" name="Text Box 45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93" name="Text Box 45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94" name="Text Box 45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95" name="Text Box 45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96" name="Text Box 45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97" name="Text Box 46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98" name="Text Box 46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599" name="Text Box 46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00" name="Text Box 46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01" name="Text Box 46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02" name="Text Box 46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03" name="Text Box 46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04" name="Text Box 46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05" name="Text Box 46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06" name="Text Box 46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07" name="Text Box 46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08" name="Text Box 46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09" name="Text Box 46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10" name="Text Box 46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11" name="Text Box 46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12" name="Text Box 46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13" name="Text Box 46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14" name="Text Box 46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15" name="Text Box 46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16" name="Text Box 46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17" name="Text Box 46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18" name="Text Box 46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19" name="Text Box 46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20" name="Text Box 46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21" name="Text Box 46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22" name="Text Box 46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23" name="Text Box 46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24" name="Text Box 46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25" name="Text Box 46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26" name="Text Box 46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27" name="Text Box 46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28" name="Text Box 46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29" name="Text Box 46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30" name="Text Box 46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31" name="Text Box 46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32" name="Text Box 46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33" name="Text Box 46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34" name="Text Box 46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35" name="Text Box 46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36" name="Text Box 46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37" name="Text Box 46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38" name="Text Box 46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39" name="Text Box 46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40" name="Text Box 46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41" name="Text Box 46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42" name="Text Box 46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43" name="Text Box 46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44" name="Text Box 46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45" name="Text Box 46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46" name="Text Box 46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47" name="Text Box 46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48" name="Text Box 46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49" name="Text Box 46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50" name="Text Box 46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51" name="Text Box 46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52" name="Text Box 46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53" name="Text Box 46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54" name="Text Box 46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55" name="Text Box 46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56" name="Text Box 46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57" name="Text Box 46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58" name="Text Box 46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59" name="Text Box 46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60" name="Text Box 46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61" name="Text Box 46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62" name="Text Box 46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63" name="Text Box 46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64" name="Text Box 46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65" name="Text Box 46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66" name="Text Box 46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67" name="Text Box 46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68" name="Text Box 46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69" name="Text Box 46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70" name="Text Box 46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71" name="Text Box 46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72" name="Text Box 46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73" name="Text Box 46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74" name="Text Box 46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75" name="Text Box 46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76" name="Text Box 46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77" name="Text Box 46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78" name="Text Box 46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79" name="Text Box 46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80" name="Text Box 46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81" name="Text Box 46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82" name="Text Box 46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83" name="Text Box 46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84" name="Text Box 46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85" name="Text Box 46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86" name="Text Box 46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87" name="Text Box 46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88" name="Text Box 46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89" name="Text Box 46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90" name="Text Box 469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91" name="Text Box 469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92" name="Text Box 469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93" name="Text Box 469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94" name="Text Box 469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95" name="Text Box 469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96" name="Text Box 469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97" name="Text Box 470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98" name="Text Box 470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699" name="Text Box 470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00" name="Text Box 470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01" name="Text Box 470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02" name="Text Box 470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03" name="Text Box 470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04" name="Text Box 470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05" name="Text Box 470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06" name="Text Box 470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07" name="Text Box 471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08" name="Text Box 471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09" name="Text Box 471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10" name="Text Box 471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11" name="Text Box 471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12" name="Text Box 471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13" name="Text Box 471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14" name="Text Box 471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15" name="Text Box 471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16" name="Text Box 471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17" name="Text Box 472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18" name="Text Box 472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19" name="Text Box 472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20" name="Text Box 472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21" name="Text Box 472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22" name="Text Box 472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23" name="Text Box 472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24" name="Text Box 472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25" name="Text Box 472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26" name="Text Box 472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27" name="Text Box 473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28" name="Text Box 473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29" name="Text Box 473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30" name="Text Box 473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31" name="Text Box 473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32" name="Text Box 473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33" name="Text Box 473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34" name="Text Box 473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35" name="Text Box 473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36" name="Text Box 473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37" name="Text Box 474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38" name="Text Box 474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39" name="Text Box 474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40" name="Text Box 474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41" name="Text Box 474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42" name="Text Box 474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43" name="Text Box 474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44" name="Text Box 474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45" name="Text Box 474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46" name="Text Box 474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47" name="Text Box 475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48" name="Text Box 475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49" name="Text Box 475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50" name="Text Box 475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51" name="Text Box 475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52" name="Text Box 475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53" name="Text Box 475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54" name="Text Box 475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55" name="Text Box 475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56" name="Text Box 475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57" name="Text Box 476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58" name="Text Box 476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59" name="Text Box 476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60" name="Text Box 476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61" name="Text Box 476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62" name="Text Box 476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63" name="Text Box 476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64" name="Text Box 476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65" name="Text Box 476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66" name="Text Box 476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67" name="Text Box 477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68" name="Text Box 477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69" name="Text Box 477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70" name="Text Box 477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71" name="Text Box 477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72" name="Text Box 477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73" name="Text Box 477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74" name="Text Box 477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75" name="Text Box 477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76" name="Text Box 477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77" name="Text Box 478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78" name="Text Box 478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79" name="Text Box 478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80" name="Text Box 4783"/>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81" name="Text Box 4784"/>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82" name="Text Box 4785"/>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83" name="Text Box 4786"/>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84" name="Text Box 4787"/>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85" name="Text Box 4788"/>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86" name="Text Box 4789"/>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87" name="Text Box 4790"/>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88" name="Text Box 4791"/>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374</xdr:row>
      <xdr:rowOff>0</xdr:rowOff>
    </xdr:from>
    <xdr:ext cx="85725" cy="205409"/>
    <xdr:sp macro="" textlink="">
      <xdr:nvSpPr>
        <xdr:cNvPr id="5789" name="Text Box 4792"/>
        <xdr:cNvSpPr txBox="1">
          <a:spLocks noChangeArrowheads="1"/>
        </xdr:cNvSpPr>
      </xdr:nvSpPr>
      <xdr:spPr bwMode="auto">
        <a:xfrm>
          <a:off x="4686300" y="7124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790" name="Text Box 94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791" name="Text Box 94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792" name="Text Box 94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793" name="Text Box 94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794" name="Text Box 94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795" name="Text Box 95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796" name="Text Box 95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797" name="Text Box 95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798" name="Text Box 95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799" name="Text Box 95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00" name="Text Box 95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01" name="Text Box 95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02" name="Text Box 95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03" name="Text Box 95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04" name="Text Box 95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05" name="Text Box 95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06" name="Text Box 95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07" name="Text Box 95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08" name="Text Box 95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09" name="Text Box 95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10" name="Text Box 95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11" name="Text Box 95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12" name="Text Box 95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13" name="Text Box 95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14" name="Text Box 95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15" name="Text Box 95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16" name="Text Box 95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17" name="Text Box 95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18" name="Text Box 95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19" name="Text Box 95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20" name="Text Box 95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21" name="Text Box 95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22" name="Text Box 95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23" name="Text Box 95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24" name="Text Box 95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25" name="Text Box 95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26" name="Text Box 95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27" name="Text Box 95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28" name="Text Box 95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29" name="Text Box 95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30" name="Text Box 95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31" name="Text Box 95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32" name="Text Box 95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33" name="Text Box 95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34" name="Text Box 95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35" name="Text Box 95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36" name="Text Box 95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37" name="Text Box 95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38" name="Text Box 95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39" name="Text Box 95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40" name="Text Box 95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41" name="Text Box 95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42" name="Text Box 95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43" name="Text Box 95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44" name="Text Box 95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45" name="Text Box 95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46" name="Text Box 95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47" name="Text Box 95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48" name="Text Box 95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49" name="Text Box 95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50" name="Text Box 95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51" name="Text Box 95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52" name="Text Box 95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53" name="Text Box 95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54" name="Text Box 95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55" name="Text Box 95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56" name="Text Box 95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57" name="Text Box 95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58" name="Text Box 95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59" name="Text Box 95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60" name="Text Box 95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61" name="Text Box 95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62" name="Text Box 95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63" name="Text Box 95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64" name="Text Box 95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65" name="Text Box 95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66" name="Text Box 95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67" name="Text Box 95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68" name="Text Box 95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69" name="Text Box 95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70" name="Text Box 95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71" name="Text Box 95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72" name="Text Box 95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73" name="Text Box 95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74" name="Text Box 95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75" name="Text Box 95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76" name="Text Box 95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77" name="Text Box 95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78" name="Text Box 95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79" name="Text Box 95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80" name="Text Box 95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81" name="Text Box 95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82" name="Text Box 95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83" name="Text Box 95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84" name="Text Box 95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85" name="Text Box 95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86" name="Text Box 95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87" name="Text Box 95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88" name="Text Box 95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89" name="Text Box 95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90" name="Text Box 95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91" name="Text Box 95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92" name="Text Box 95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93" name="Text Box 95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94" name="Text Box 95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95" name="Text Box 96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96" name="Text Box 96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97" name="Text Box 96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98" name="Text Box 96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899" name="Text Box 96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00" name="Text Box 96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01" name="Text Box 96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02" name="Text Box 96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03" name="Text Box 96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04" name="Text Box 96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05" name="Text Box 96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06" name="Text Box 96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07" name="Text Box 96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08" name="Text Box 96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09" name="Text Box 96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10" name="Text Box 96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11" name="Text Box 96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12" name="Text Box 96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13" name="Text Box 96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14" name="Text Box 96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15" name="Text Box 96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16" name="Text Box 96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17" name="Text Box 96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18" name="Text Box 96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19" name="Text Box 96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20" name="Text Box 96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21" name="Text Box 96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22" name="Text Box 96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23" name="Text Box 96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24" name="Text Box 96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25" name="Text Box 96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26" name="Text Box 102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27" name="Text Box 102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28" name="Text Box 102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29" name="Text Box 102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30" name="Text Box 102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31" name="Text Box 102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32" name="Text Box 102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33" name="Text Box 102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34" name="Text Box 102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35" name="Text Box 102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36" name="Text Box 103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37" name="Text Box 103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38" name="Text Box 103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39" name="Text Box 103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40" name="Text Box 103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41" name="Text Box 103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42" name="Text Box 103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43" name="Text Box 103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44" name="Text Box 103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45" name="Text Box 103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46" name="Text Box 103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47" name="Text Box 103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48" name="Text Box 103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49" name="Text Box 103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50" name="Text Box 103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51" name="Text Box 103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52" name="Text Box 103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53" name="Text Box 103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54" name="Text Box 103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55" name="Text Box 103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56" name="Text Box 103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57" name="Text Box 103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58" name="Text Box 103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59" name="Text Box 103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60" name="Text Box 103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61" name="Text Box 103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62" name="Text Box 103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63" name="Text Box 103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64" name="Text Box 103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65" name="Text Box 103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66" name="Text Box 103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67" name="Text Box 103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68" name="Text Box 112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69" name="Text Box 112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70" name="Text Box 112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71" name="Text Box 112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72" name="Text Box 112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73" name="Text Box 112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74" name="Text Box 112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75" name="Text Box 112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76" name="Text Box 112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77" name="Text Box 112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78" name="Text Box 112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79" name="Text Box 112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80" name="Text Box 112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81" name="Text Box 112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82" name="Text Box 113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83" name="Text Box 113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84" name="Text Box 113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85" name="Text Box 113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86" name="Text Box 113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87" name="Text Box 113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88" name="Text Box 113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89" name="Text Box 113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90" name="Text Box 113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91" name="Text Box 113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92" name="Text Box 113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93" name="Text Box 113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94" name="Text Box 113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95" name="Text Box 113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96" name="Text Box 113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97" name="Text Box 113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98" name="Text Box 113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5999" name="Text Box 113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00" name="Text Box 113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01" name="Text Box 113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02" name="Text Box 113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03" name="Text Box 113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04" name="Text Box 113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05" name="Text Box 113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06" name="Text Box 113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07" name="Text Box 113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08" name="Text Box 113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09" name="Text Box 113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10" name="Text Box 113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11" name="Text Box 113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12" name="Text Box 113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13" name="Text Box 113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14" name="Text Box 113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15" name="Text Box 113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16" name="Text Box 113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17" name="Text Box 113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18" name="Text Box 113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19" name="Text Box 113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20" name="Text Box 113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21" name="Text Box 113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22" name="Text Box 113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23" name="Text Box 113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24" name="Text Box 113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25" name="Text Box 113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26" name="Text Box 113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27" name="Text Box 113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28" name="Text Box 113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29" name="Text Box 113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30" name="Text Box 113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31" name="Text Box 113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32" name="Text Box 113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33" name="Text Box 113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34" name="Text Box 113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35" name="Text Box 113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36" name="Text Box 113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37" name="Text Box 113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38" name="Text Box 113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39" name="Text Box 113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40" name="Text Box 113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41" name="Text Box 113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42" name="Text Box 113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43" name="Text Box 113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44" name="Text Box 113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45" name="Text Box 113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46" name="Text Box 113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47" name="Text Box 113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48" name="Text Box 113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49" name="Text Box 113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50" name="Text Box 113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51" name="Text Box 113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52" name="Text Box 113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53" name="Text Box 113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54" name="Text Box 113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55" name="Text Box 113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56" name="Text Box 113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57" name="Text Box 113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58" name="Text Box 113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59" name="Text Box 113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60" name="Text Box 113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61" name="Text Box 113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62" name="Text Box 113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63" name="Text Box 113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64" name="Text Box 113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65" name="Text Box 113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66" name="Text Box 113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67" name="Text Box 113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68" name="Text Box 113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69" name="Text Box 113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70" name="Text Box 113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71" name="Text Box 113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72" name="Text Box 113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73" name="Text Box 113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74" name="Text Box 113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75" name="Text Box 113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76" name="Text Box 113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77" name="Text Box 113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78" name="Text Box 113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79" name="Text Box 113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80" name="Text Box 113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81" name="Text Box 113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82" name="Text Box 114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83" name="Text Box 114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84" name="Text Box 114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85" name="Text Box 114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86" name="Text Box 114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87" name="Text Box 114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88" name="Text Box 114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89" name="Text Box 114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90" name="Text Box 114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91" name="Text Box 114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92" name="Text Box 114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93" name="Text Box 114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94" name="Text Box 114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95" name="Text Box 114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96" name="Text Box 114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97" name="Text Box 114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98" name="Text Box 114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099" name="Text Box 114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00" name="Text Box 114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01" name="Text Box 114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02" name="Text Box 114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03" name="Text Box 114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04" name="Text Box 114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05" name="Text Box 114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06" name="Text Box 114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07" name="Text Box 114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08" name="Text Box 114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09" name="Text Box 114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10" name="Text Box 114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11" name="Text Box 114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12" name="Text Box 114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13" name="Text Box 114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14" name="Text Box 114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15" name="Text Box 114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16" name="Text Box 114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17" name="Text Box 114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18" name="Text Box 114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19" name="Text Box 114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20" name="Text Box 114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21" name="Text Box 114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22" name="Text Box 114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23" name="Text Box 114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24" name="Text Box 114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25" name="Text Box 114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26" name="Text Box 114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27" name="Text Box 114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28" name="Text Box 114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29" name="Text Box 114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30" name="Text Box 114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31" name="Text Box 114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32" name="Text Box 114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33" name="Text Box 114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34" name="Text Box 114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35" name="Text Box 114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36" name="Text Box 114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37" name="Text Box 114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38" name="Text Box 114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39" name="Text Box 114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40" name="Text Box 114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41" name="Text Box 114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42" name="Text Box 114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43" name="Text Box 114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44" name="Text Box 114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45" name="Text Box 114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46" name="Text Box 114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47" name="Text Box 114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48" name="Text Box 114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49" name="Text Box 114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50" name="Text Box 114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51" name="Text Box 114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52" name="Text Box 114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53" name="Text Box 114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54" name="Text Box 114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55" name="Text Box 114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56" name="Text Box 114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57" name="Text Box 114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58" name="Text Box 114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59" name="Text Box 114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60" name="Text Box 114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61" name="Text Box 114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62" name="Text Box 114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63" name="Text Box 114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64" name="Text Box 114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65" name="Text Box 114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66" name="Text Box 114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67" name="Text Box 114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68" name="Text Box 114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69" name="Text Box 114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70" name="Text Box 114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71" name="Text Box 114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72" name="Text Box 114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73" name="Text Box 114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74" name="Text Box 114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75" name="Text Box 114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76" name="Text Box 114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77" name="Text Box 114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78" name="Text Box 114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79" name="Text Box 114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80" name="Text Box 114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81" name="Text Box 114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82" name="Text Box 115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83" name="Text Box 115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84" name="Text Box 115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85" name="Text Box 115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86" name="Text Box 115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87" name="Text Box 115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88" name="Text Box 115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89" name="Text Box 115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90" name="Text Box 115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91" name="Text Box 115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92" name="Text Box 115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93" name="Text Box 115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94" name="Text Box 115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95" name="Text Box 115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96" name="Text Box 115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97" name="Text Box 115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98" name="Text Box 115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199" name="Text Box 115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00" name="Text Box 115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01" name="Text Box 115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02" name="Text Box 115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03" name="Text Box 115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04" name="Text Box 115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05" name="Text Box 115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06" name="Text Box 115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07" name="Text Box 115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08" name="Text Box 115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09" name="Text Box 115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10" name="Text Box 115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11" name="Text Box 115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12" name="Text Box 115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13" name="Text Box 115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14" name="Text Box 115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15" name="Text Box 115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16" name="Text Box 115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17" name="Text Box 115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18" name="Text Box 115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19" name="Text Box 115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20" name="Text Box 115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21" name="Text Box 115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22" name="Text Box 115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23" name="Text Box 115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24" name="Text Box 115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25" name="Text Box 115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26" name="Text Box 115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27" name="Text Box 115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28" name="Text Box 115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29" name="Text Box 115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30" name="Text Box 115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31" name="Text Box 115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32" name="Text Box 94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33" name="Text Box 94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34" name="Text Box 94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35" name="Text Box 94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36" name="Text Box 94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37" name="Text Box 94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38" name="Text Box 94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39" name="Text Box 94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40" name="Text Box 94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41" name="Text Box 94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42" name="Text Box 94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43" name="Text Box 94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44" name="Text Box 94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45" name="Text Box 94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46" name="Text Box 94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47" name="Text Box 94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48" name="Text Box 94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49" name="Text Box 94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50" name="Text Box 94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51" name="Text Box 94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52" name="Text Box 94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53" name="Text Box 94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54" name="Text Box 94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55" name="Text Box 95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56" name="Text Box 95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57" name="Text Box 95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58" name="Text Box 95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59" name="Text Box 95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60" name="Text Box 95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61" name="Text Box 95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62" name="Text Box 95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63" name="Text Box 95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64" name="Text Box 95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65" name="Text Box 95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66" name="Text Box 95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67" name="Text Box 95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68" name="Text Box 95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69" name="Text Box 95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70" name="Text Box 95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71" name="Text Box 95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72" name="Text Box 95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73" name="Text Box 95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74" name="Text Box 95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75" name="Text Box 95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76" name="Text Box 95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77" name="Text Box 95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78" name="Text Box 95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79" name="Text Box 95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80" name="Text Box 95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81" name="Text Box 95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82" name="Text Box 95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83" name="Text Box 95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84" name="Text Box 95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85" name="Text Box 95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86" name="Text Box 95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87" name="Text Box 95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88" name="Text Box 95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89" name="Text Box 95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90" name="Text Box 95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91" name="Text Box 95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92" name="Text Box 95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93" name="Text Box 95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94" name="Text Box 95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95" name="Text Box 95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96" name="Text Box 95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97" name="Text Box 95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98" name="Text Box 95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299" name="Text Box 95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00" name="Text Box 95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01" name="Text Box 95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02" name="Text Box 95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03" name="Text Box 95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04" name="Text Box 95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05" name="Text Box 95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06" name="Text Box 95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07" name="Text Box 95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08" name="Text Box 95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09" name="Text Box 95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10" name="Text Box 95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11" name="Text Box 95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12" name="Text Box 95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13" name="Text Box 95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14" name="Text Box 95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15" name="Text Box 95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16" name="Text Box 95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17" name="Text Box 95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18" name="Text Box 95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19" name="Text Box 95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20" name="Text Box 95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21" name="Text Box 95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22" name="Text Box 95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23" name="Text Box 95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24" name="Text Box 95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25" name="Text Box 95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26" name="Text Box 95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27" name="Text Box 95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28" name="Text Box 95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29" name="Text Box 95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30" name="Text Box 95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31" name="Text Box 95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32" name="Text Box 95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33" name="Text Box 95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34" name="Text Box 95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35" name="Text Box 95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36" name="Text Box 95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37" name="Text Box 95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38" name="Text Box 95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39" name="Text Box 95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40" name="Text Box 95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41" name="Text Box 95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42" name="Text Box 95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43" name="Text Box 95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44" name="Text Box 95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45" name="Text Box 95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46" name="Text Box 95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47" name="Text Box 95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48" name="Text Box 95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49" name="Text Box 95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50" name="Text Box 95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51" name="Text Box 95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52" name="Text Box 95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53" name="Text Box 95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54" name="Text Box 95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55" name="Text Box 96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56" name="Text Box 96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57" name="Text Box 96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58" name="Text Box 96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59" name="Text Box 96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60" name="Text Box 96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61" name="Text Box 96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62" name="Text Box 96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63" name="Text Box 96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64" name="Text Box 96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65" name="Text Box 96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66" name="Text Box 96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67" name="Text Box 96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68" name="Text Box 96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69" name="Text Box 96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70" name="Text Box 96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71" name="Text Box 96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72" name="Text Box 96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73" name="Text Box 96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74" name="Text Box 96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75" name="Text Box 96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76" name="Text Box 96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77" name="Text Box 96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78" name="Text Box 96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79" name="Text Box 96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80" name="Text Box 96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81" name="Text Box 96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82" name="Text Box 96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83" name="Text Box 96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84" name="Text Box 96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85" name="Text Box 96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86" name="Text Box 102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87" name="Text Box 102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88" name="Text Box 102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89" name="Text Box 102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90" name="Text Box 102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91" name="Text Box 102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92" name="Text Box 102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93" name="Text Box 102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94" name="Text Box 102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95" name="Text Box 102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96" name="Text Box 103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97" name="Text Box 103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98" name="Text Box 103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399" name="Text Box 103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00" name="Text Box 103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01" name="Text Box 103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02" name="Text Box 103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03" name="Text Box 103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04" name="Text Box 103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05" name="Text Box 103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06" name="Text Box 103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07" name="Text Box 103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08" name="Text Box 103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09" name="Text Box 103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10" name="Text Box 103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11" name="Text Box 103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12" name="Text Box 103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13" name="Text Box 103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14" name="Text Box 103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15" name="Text Box 103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16" name="Text Box 103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17" name="Text Box 103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18" name="Text Box 103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19" name="Text Box 103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20" name="Text Box 103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21" name="Text Box 103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22" name="Text Box 103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23" name="Text Box 103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24" name="Text Box 103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25" name="Text Box 103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26" name="Text Box 103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27" name="Text Box 103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28" name="Text Box 112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29" name="Text Box 112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30" name="Text Box 112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31" name="Text Box 112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32" name="Text Box 112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33" name="Text Box 112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34" name="Text Box 112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35" name="Text Box 112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36" name="Text Box 112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37" name="Text Box 112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38" name="Text Box 112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39" name="Text Box 112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40" name="Text Box 112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41" name="Text Box 112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42" name="Text Box 113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43" name="Text Box 113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44" name="Text Box 113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45" name="Text Box 113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46" name="Text Box 113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47" name="Text Box 113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48" name="Text Box 113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49" name="Text Box 113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50" name="Text Box 113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51" name="Text Box 113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52" name="Text Box 113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53" name="Text Box 113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54" name="Text Box 113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55" name="Text Box 113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56" name="Text Box 113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57" name="Text Box 113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58" name="Text Box 113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59" name="Text Box 113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60" name="Text Box 113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61" name="Text Box 113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62" name="Text Box 113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63" name="Text Box 113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64" name="Text Box 113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65" name="Text Box 113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66" name="Text Box 113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67" name="Text Box 113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68" name="Text Box 113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69" name="Text Box 113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70" name="Text Box 113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71" name="Text Box 113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72" name="Text Box 113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73" name="Text Box 113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74" name="Text Box 113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75" name="Text Box 113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76" name="Text Box 113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77" name="Text Box 113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78" name="Text Box 113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79" name="Text Box 113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80" name="Text Box 113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81" name="Text Box 113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82" name="Text Box 113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83" name="Text Box 113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84" name="Text Box 113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85" name="Text Box 113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86" name="Text Box 113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87" name="Text Box 113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88" name="Text Box 113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89" name="Text Box 113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90" name="Text Box 113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91" name="Text Box 113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92" name="Text Box 113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93" name="Text Box 113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94" name="Text Box 113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95" name="Text Box 113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96" name="Text Box 113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97" name="Text Box 113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98" name="Text Box 113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499" name="Text Box 113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00" name="Text Box 113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01" name="Text Box 113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02" name="Text Box 113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03" name="Text Box 113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04" name="Text Box 113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05" name="Text Box 113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06" name="Text Box 113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07" name="Text Box 113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08" name="Text Box 113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09" name="Text Box 113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10" name="Text Box 113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11" name="Text Box 113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12" name="Text Box 113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13" name="Text Box 113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14" name="Text Box 113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15" name="Text Box 113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16" name="Text Box 113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17" name="Text Box 113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18" name="Text Box 113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19" name="Text Box 113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20" name="Text Box 113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21" name="Text Box 113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22" name="Text Box 113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23" name="Text Box 113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24" name="Text Box 113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25" name="Text Box 113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26" name="Text Box 113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27" name="Text Box 113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28" name="Text Box 113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29" name="Text Box 113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30" name="Text Box 113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31" name="Text Box 113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32" name="Text Box 113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33" name="Text Box 113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34" name="Text Box 113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35" name="Text Box 113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36" name="Text Box 113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37" name="Text Box 113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38" name="Text Box 113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39" name="Text Box 113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40" name="Text Box 113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41" name="Text Box 113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42" name="Text Box 114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43" name="Text Box 114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44" name="Text Box 114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45" name="Text Box 114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46" name="Text Box 114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47" name="Text Box 114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48" name="Text Box 114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49" name="Text Box 114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50" name="Text Box 114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51" name="Text Box 114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52" name="Text Box 114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53" name="Text Box 114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54" name="Text Box 114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55" name="Text Box 114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56" name="Text Box 114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57" name="Text Box 114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58" name="Text Box 114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59" name="Text Box 114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60" name="Text Box 114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61" name="Text Box 114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62" name="Text Box 114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63" name="Text Box 114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64" name="Text Box 114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65" name="Text Box 114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66" name="Text Box 114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67" name="Text Box 114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68" name="Text Box 114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69" name="Text Box 114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70" name="Text Box 114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71" name="Text Box 114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72" name="Text Box 114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73" name="Text Box 114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74" name="Text Box 114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75" name="Text Box 114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76" name="Text Box 114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77" name="Text Box 114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78" name="Text Box 114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79" name="Text Box 114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80" name="Text Box 114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81" name="Text Box 114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82" name="Text Box 114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83" name="Text Box 114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84" name="Text Box 114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85" name="Text Box 114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86" name="Text Box 114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87" name="Text Box 114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88" name="Text Box 114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89" name="Text Box 114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90" name="Text Box 114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91" name="Text Box 114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92" name="Text Box 114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93" name="Text Box 114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94" name="Text Box 114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95" name="Text Box 114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96" name="Text Box 114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97" name="Text Box 114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98" name="Text Box 114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599" name="Text Box 114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00" name="Text Box 114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01" name="Text Box 114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02" name="Text Box 114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03" name="Text Box 114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04" name="Text Box 114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05" name="Text Box 114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06" name="Text Box 114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07" name="Text Box 114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08" name="Text Box 114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09" name="Text Box 114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10" name="Text Box 114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11" name="Text Box 114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12" name="Text Box 114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13" name="Text Box 114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14" name="Text Box 114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15" name="Text Box 114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16" name="Text Box 114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17" name="Text Box 114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18" name="Text Box 114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19" name="Text Box 114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20" name="Text Box 114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21" name="Text Box 114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22" name="Text Box 114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23" name="Text Box 114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24" name="Text Box 114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25" name="Text Box 114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26" name="Text Box 114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27" name="Text Box 114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28" name="Text Box 114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29" name="Text Box 114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30" name="Text Box 114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31" name="Text Box 114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32" name="Text Box 114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33" name="Text Box 114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34" name="Text Box 114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35" name="Text Box 114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36" name="Text Box 114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37" name="Text Box 114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38" name="Text Box 114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39" name="Text Box 114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40" name="Text Box 114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41" name="Text Box 114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42" name="Text Box 115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43" name="Text Box 115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44" name="Text Box 115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45" name="Text Box 115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46" name="Text Box 115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47" name="Text Box 115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48" name="Text Box 115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49" name="Text Box 115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50" name="Text Box 115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51" name="Text Box 115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52" name="Text Box 115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53" name="Text Box 115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54" name="Text Box 115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55" name="Text Box 115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56" name="Text Box 115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57" name="Text Box 115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58" name="Text Box 115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59" name="Text Box 115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60" name="Text Box 115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61" name="Text Box 115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62" name="Text Box 115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63" name="Text Box 115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64" name="Text Box 115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65" name="Text Box 115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66" name="Text Box 115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67" name="Text Box 115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68" name="Text Box 115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69" name="Text Box 115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70" name="Text Box 115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71" name="Text Box 115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72" name="Text Box 115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73" name="Text Box 115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74" name="Text Box 115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75" name="Text Box 115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76" name="Text Box 115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77" name="Text Box 115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78" name="Text Box 115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79" name="Text Box 115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80" name="Text Box 115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81" name="Text Box 115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82" name="Text Box 115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83" name="Text Box 115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84" name="Text Box 115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85" name="Text Box 115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86" name="Text Box 115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87" name="Text Box 115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88" name="Text Box 115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89" name="Text Box 115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90" name="Text Box 115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6691" name="Text Box 115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692" name="Text Box 1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693" name="Text Box 1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694" name="Text Box 1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695" name="Text Box 1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696" name="Text Box 1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697" name="Text Box 1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698" name="Text Box 1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699" name="Text Box 1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00" name="Text Box 1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01" name="Text Box 1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02" name="Text Box 1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03" name="Text Box 1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04" name="Text Box 1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05" name="Text Box 1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06" name="Text Box 1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07" name="Text Box 1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08" name="Text Box 1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09" name="Text Box 1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10" name="Text Box 1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11" name="Text Box 1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12" name="Text Box 1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13" name="Text Box 1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14" name="Text Box 1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15" name="Text Box 1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16" name="Text Box 1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17" name="Text Box 1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18" name="Text Box 1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19" name="Text Box 1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20" name="Text Box 1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21" name="Text Box 1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22" name="Text Box 1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23" name="Text Box 1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24" name="Text Box 1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25" name="Text Box 1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26" name="Text Box 1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27" name="Text Box 1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28" name="Text Box 1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29" name="Text Box 1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30" name="Text Box 1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31" name="Text Box 1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32" name="Text Box 1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33" name="Text Box 1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34" name="Text Box 1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35" name="Text Box 1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36" name="Text Box 1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37" name="Text Box 1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38" name="Text Box 1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39" name="Text Box 1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40" name="Text Box 1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41" name="Text Box 1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42" name="Text Box 1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43" name="Text Box 1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44" name="Text Box 1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45" name="Text Box 1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46" name="Text Box 1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47" name="Text Box 1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48" name="Text Box 1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49" name="Text Box 1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50" name="Text Box 1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51" name="Text Box 1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52" name="Text Box 1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53" name="Text Box 2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54" name="Text Box 2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55" name="Text Box 2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56" name="Text Box 2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57" name="Text Box 2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58" name="Text Box 2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59" name="Text Box 2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60" name="Text Box 2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61" name="Text Box 2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62" name="Text Box 2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63" name="Text Box 2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64" name="Text Box 2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65" name="Text Box 2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66" name="Text Box 2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67" name="Text Box 2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68" name="Text Box 2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69" name="Text Box 2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70" name="Text Box 2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71" name="Text Box 2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72" name="Text Box 2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73" name="Text Box 2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74" name="Text Box 2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75" name="Text Box 2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76" name="Text Box 2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77" name="Text Box 2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78" name="Text Box 2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79" name="Text Box 2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80" name="Text Box 2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81" name="Text Box 2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82" name="Text Box 2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83" name="Text Box 2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84" name="Text Box 2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85" name="Text Box 2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86" name="Text Box 2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87" name="Text Box 2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88" name="Text Box 2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89" name="Text Box 2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90" name="Text Box 2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91" name="Text Box 2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92" name="Text Box 2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93" name="Text Box 2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94" name="Text Box 2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95" name="Text Box 2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96" name="Text Box 2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97" name="Text Box 2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98" name="Text Box 2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799" name="Text Box 2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00" name="Text Box 2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01" name="Text Box 2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02" name="Text Box 2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03" name="Text Box 2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04" name="Text Box 2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05" name="Text Box 2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06" name="Text Box 2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07" name="Text Box 2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08" name="Text Box 2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09" name="Text Box 2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10" name="Text Box 2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11" name="Text Box 2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12" name="Text Box 2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13" name="Text Box 2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14" name="Text Box 2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15" name="Text Box 2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16" name="Text Box 2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17" name="Text Box 2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18" name="Text Box 2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19" name="Text Box 2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20" name="Text Box 2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21" name="Text Box 2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22" name="Text Box 2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23" name="Text Box 2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24" name="Text Box 2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25" name="Text Box 2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26" name="Text Box 2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27" name="Text Box 2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28" name="Text Box 2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29" name="Text Box 2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30" name="Text Box 2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31" name="Text Box 2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32" name="Text Box 2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33" name="Text Box 2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34" name="Text Box 2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35" name="Text Box 2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36" name="Text Box 2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37" name="Text Box 2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38" name="Text Box 2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39" name="Text Box 2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40" name="Text Box 2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41" name="Text Box 2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42" name="Text Box 2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43" name="Text Box 2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44" name="Text Box 2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45" name="Text Box 2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46" name="Text Box 2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47" name="Text Box 2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48" name="Text Box 2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49" name="Text Box 2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50" name="Text Box 2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51" name="Text Box 2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52" name="Text Box 2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53" name="Text Box 3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54" name="Text Box 3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55" name="Text Box 3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56" name="Text Box 3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57" name="Text Box 3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58" name="Text Box 3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59" name="Text Box 3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60" name="Text Box 3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61" name="Text Box 3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62" name="Text Box 3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63" name="Text Box 3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64" name="Text Box 3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65" name="Text Box 3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66" name="Text Box 3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67" name="Text Box 3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68" name="Text Box 3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69" name="Text Box 3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70" name="Text Box 3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71" name="Text Box 3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72" name="Text Box 3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73" name="Text Box 3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74" name="Text Box 3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75" name="Text Box 3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76" name="Text Box 3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77" name="Text Box 3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78" name="Text Box 3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79" name="Text Box 3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80" name="Text Box 3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81" name="Text Box 3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82" name="Text Box 3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83" name="Text Box 3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84" name="Text Box 3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85" name="Text Box 3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86" name="Text Box 3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87" name="Text Box 3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88" name="Text Box 3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89" name="Text Box 3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90" name="Text Box 3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91" name="Text Box 3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92" name="Text Box 3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93" name="Text Box 3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94" name="Text Box 3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95" name="Text Box 3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96" name="Text Box 3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97" name="Text Box 3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98" name="Text Box 3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899" name="Text Box 3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00" name="Text Box 3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01" name="Text Box 3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02" name="Text Box 3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03" name="Text Box 3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04" name="Text Box 3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05" name="Text Box 3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06" name="Text Box 3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07" name="Text Box 3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08" name="Text Box 3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09" name="Text Box 3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10" name="Text Box 3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11" name="Text Box 3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12" name="Text Box 3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13" name="Text Box 3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14" name="Text Box 3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15" name="Text Box 3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16" name="Text Box 3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17" name="Text Box 3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18" name="Text Box 3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19" name="Text Box 3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20" name="Text Box 3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21" name="Text Box 3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22" name="Text Box 3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23" name="Text Box 3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24" name="Text Box 3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25" name="Text Box 3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26" name="Text Box 3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27" name="Text Box 3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28" name="Text Box 3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29" name="Text Box 3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30" name="Text Box 3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31" name="Text Box 3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32" name="Text Box 3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33" name="Text Box 3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34" name="Text Box 3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35" name="Text Box 3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36" name="Text Box 3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37" name="Text Box 3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38" name="Text Box 3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39" name="Text Box 3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40" name="Text Box 3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41" name="Text Box 3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42" name="Text Box 3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43" name="Text Box 3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44" name="Text Box 3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45" name="Text Box 3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46" name="Text Box 3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47" name="Text Box 3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48" name="Text Box 3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49" name="Text Box 3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50" name="Text Box 3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51" name="Text Box 3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52" name="Text Box 3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53" name="Text Box 4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54" name="Text Box 4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55" name="Text Box 4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56" name="Text Box 4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57" name="Text Box 4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58" name="Text Box 4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59" name="Text Box 4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60" name="Text Box 4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61" name="Text Box 4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62" name="Text Box 4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63" name="Text Box 4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64" name="Text Box 4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65" name="Text Box 4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66" name="Text Box 4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67" name="Text Box 4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68" name="Text Box 4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69" name="Text Box 4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70" name="Text Box 4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71" name="Text Box 4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72" name="Text Box 4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73" name="Text Box 4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74" name="Text Box 4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75" name="Text Box 4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76" name="Text Box 4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77" name="Text Box 4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78" name="Text Box 4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79" name="Text Box 4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80" name="Text Box 4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81" name="Text Box 4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82" name="Text Box 4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83" name="Text Box 4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84" name="Text Box 4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85" name="Text Box 4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86" name="Text Box 4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87" name="Text Box 4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88" name="Text Box 4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89" name="Text Box 4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90" name="Text Box 4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91" name="Text Box 4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92" name="Text Box 4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93" name="Text Box 4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94" name="Text Box 4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95" name="Text Box 4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96" name="Text Box 4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97" name="Text Box 4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98" name="Text Box 4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6999" name="Text Box 4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00" name="Text Box 4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01" name="Text Box 4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02" name="Text Box 4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03" name="Text Box 4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04" name="Text Box 4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05" name="Text Box 4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06" name="Text Box 4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07" name="Text Box 4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08" name="Text Box 4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09" name="Text Box 4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10" name="Text Box 4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11" name="Text Box 4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12" name="Text Box 4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13" name="Text Box 4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14" name="Text Box 4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15" name="Text Box 4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16" name="Text Box 4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17" name="Text Box 4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18" name="Text Box 4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19" name="Text Box 4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20" name="Text Box 4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21" name="Text Box 4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22" name="Text Box 4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23" name="Text Box 4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24" name="Text Box 4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25" name="Text Box 4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26" name="Text Box 4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27" name="Text Box 4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28" name="Text Box 4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29" name="Text Box 4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30" name="Text Box 4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31" name="Text Box 4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32" name="Text Box 4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33" name="Text Box 4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34" name="Text Box 4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35" name="Text Box 4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36" name="Text Box 4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37" name="Text Box 4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38" name="Text Box 4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39" name="Text Box 4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40" name="Text Box 4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41" name="Text Box 4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42" name="Text Box 4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43" name="Text Box 4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44" name="Text Box 4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45" name="Text Box 4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46" name="Text Box 4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47" name="Text Box 4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48" name="Text Box 4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49" name="Text Box 4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50" name="Text Box 4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51" name="Text Box 4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52" name="Text Box 4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53" name="Text Box 5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54" name="Text Box 5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55" name="Text Box 5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56" name="Text Box 5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57" name="Text Box 5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58" name="Text Box 5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59" name="Text Box 5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60" name="Text Box 5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61" name="Text Box 5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62" name="Text Box 5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63" name="Text Box 5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64" name="Text Box 5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65" name="Text Box 5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66" name="Text Box 5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67" name="Text Box 5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68" name="Text Box 5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69" name="Text Box 5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70" name="Text Box 5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71" name="Text Box 5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72" name="Text Box 5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73" name="Text Box 5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74" name="Text Box 5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75" name="Text Box 5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76" name="Text Box 5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77" name="Text Box 5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78" name="Text Box 5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79" name="Text Box 5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80" name="Text Box 5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81" name="Text Box 5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82" name="Text Box 5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83" name="Text Box 5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84" name="Text Box 5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85" name="Text Box 5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86" name="Text Box 5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87" name="Text Box 5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88" name="Text Box 5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89" name="Text Box 5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90" name="Text Box 5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91" name="Text Box 5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92" name="Text Box 5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93" name="Text Box 5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94" name="Text Box 5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95" name="Text Box 5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96" name="Text Box 5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97" name="Text Box 5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98" name="Text Box 5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099" name="Text Box 5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00" name="Text Box 5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01" name="Text Box 5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02" name="Text Box 5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03" name="Text Box 5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04" name="Text Box 5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05" name="Text Box 5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06" name="Text Box 5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07" name="Text Box 5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08" name="Text Box 5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09" name="Text Box 5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10" name="Text Box 5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11" name="Text Box 5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12" name="Text Box 5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13" name="Text Box 5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14" name="Text Box 5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15" name="Text Box 5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16" name="Text Box 5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17" name="Text Box 5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18" name="Text Box 5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19" name="Text Box 5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20" name="Text Box 5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21" name="Text Box 5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22" name="Text Box 5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23" name="Text Box 5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24" name="Text Box 5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25" name="Text Box 5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26" name="Text Box 5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27" name="Text Box 5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28" name="Text Box 5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29" name="Text Box 5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30" name="Text Box 5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31" name="Text Box 5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32" name="Text Box 5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33" name="Text Box 5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34" name="Text Box 5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35" name="Text Box 5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36" name="Text Box 5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37" name="Text Box 5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38" name="Text Box 5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39" name="Text Box 5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40" name="Text Box 5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41" name="Text Box 5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42" name="Text Box 5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43" name="Text Box 5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44" name="Text Box 5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45" name="Text Box 5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46" name="Text Box 5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47" name="Text Box 5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48" name="Text Box 5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49" name="Text Box 5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50" name="Text Box 5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51" name="Text Box 5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52" name="Text Box 5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53" name="Text Box 6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54" name="Text Box 6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55" name="Text Box 6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56" name="Text Box 6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57" name="Text Box 6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58" name="Text Box 6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59" name="Text Box 6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60" name="Text Box 6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61" name="Text Box 6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62" name="Text Box 6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63" name="Text Box 6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64" name="Text Box 6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65" name="Text Box 6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66" name="Text Box 6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67" name="Text Box 6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68" name="Text Box 6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69" name="Text Box 6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70" name="Text Box 6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71" name="Text Box 6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72" name="Text Box 6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73" name="Text Box 6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74" name="Text Box 6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75" name="Text Box 6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76" name="Text Box 6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77" name="Text Box 6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78" name="Text Box 6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79" name="Text Box 6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80" name="Text Box 6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81" name="Text Box 6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82" name="Text Box 6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83" name="Text Box 6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84" name="Text Box 6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85" name="Text Box 6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86" name="Text Box 6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87" name="Text Box 6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88" name="Text Box 6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89" name="Text Box 6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90" name="Text Box 6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91" name="Text Box 6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92" name="Text Box 6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93" name="Text Box 6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94" name="Text Box 6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95" name="Text Box 6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96" name="Text Box 6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97" name="Text Box 6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98" name="Text Box 6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199" name="Text Box 6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00" name="Text Box 6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01" name="Text Box 6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02" name="Text Box 6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03" name="Text Box 6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04" name="Text Box 6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05" name="Text Box 6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06" name="Text Box 6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07" name="Text Box 6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08" name="Text Box 6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09" name="Text Box 6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10" name="Text Box 6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11" name="Text Box 6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12" name="Text Box 6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13" name="Text Box 6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14" name="Text Box 6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15" name="Text Box 6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16" name="Text Box 6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17" name="Text Box 6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18" name="Text Box 6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19" name="Text Box 6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20" name="Text Box 6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21" name="Text Box 6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22" name="Text Box 6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23" name="Text Box 6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24" name="Text Box 6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25" name="Text Box 6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26" name="Text Box 6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27" name="Text Box 6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28" name="Text Box 6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29" name="Text Box 6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30" name="Text Box 6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31" name="Text Box 6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32" name="Text Box 6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33" name="Text Box 6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34" name="Text Box 6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35" name="Text Box 6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36" name="Text Box 6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37" name="Text Box 6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38" name="Text Box 6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39" name="Text Box 6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40" name="Text Box 6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41" name="Text Box 6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42" name="Text Box 6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43" name="Text Box 6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44" name="Text Box 6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45" name="Text Box 6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46" name="Text Box 6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47" name="Text Box 6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48" name="Text Box 6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49" name="Text Box 6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50" name="Text Box 6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51" name="Text Box 6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52" name="Text Box 6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53" name="Text Box 7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54" name="Text Box 7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55" name="Text Box 7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56" name="Text Box 7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57" name="Text Box 7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58" name="Text Box 7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59" name="Text Box 7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60" name="Text Box 7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61" name="Text Box 7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62" name="Text Box 7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63" name="Text Box 7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64" name="Text Box 7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65" name="Text Box 7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66" name="Text Box 7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67" name="Text Box 7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68" name="Text Box 7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69" name="Text Box 7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70" name="Text Box 7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71" name="Text Box 7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72" name="Text Box 7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73" name="Text Box 7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74" name="Text Box 7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75" name="Text Box 7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76" name="Text Box 7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77" name="Text Box 7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78" name="Text Box 7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79" name="Text Box 7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80" name="Text Box 7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81" name="Text Box 7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82" name="Text Box 7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83" name="Text Box 7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84" name="Text Box 7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85" name="Text Box 7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86" name="Text Box 7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87" name="Text Box 7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88" name="Text Box 7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89" name="Text Box 7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90" name="Text Box 7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91" name="Text Box 7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92" name="Text Box 7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93" name="Text Box 7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94" name="Text Box 7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95" name="Text Box 7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96" name="Text Box 7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97" name="Text Box 7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98" name="Text Box 7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299" name="Text Box 7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00" name="Text Box 7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01" name="Text Box 7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02" name="Text Box 7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03" name="Text Box 7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04" name="Text Box 7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05" name="Text Box 7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06" name="Text Box 7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07" name="Text Box 7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08" name="Text Box 7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09" name="Text Box 7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10" name="Text Box 7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11" name="Text Box 7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12" name="Text Box 7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13" name="Text Box 7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14" name="Text Box 7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15" name="Text Box 7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16" name="Text Box 7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17" name="Text Box 7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18" name="Text Box 7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19" name="Text Box 7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20" name="Text Box 7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21" name="Text Box 7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22" name="Text Box 7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23" name="Text Box 7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24" name="Text Box 7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25" name="Text Box 7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26" name="Text Box 7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27" name="Text Box 7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28" name="Text Box 7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29" name="Text Box 7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30" name="Text Box 7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31" name="Text Box 7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32" name="Text Box 7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33" name="Text Box 7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34" name="Text Box 7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35" name="Text Box 7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36" name="Text Box 7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37" name="Text Box 7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38" name="Text Box 7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39" name="Text Box 7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40" name="Text Box 7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41" name="Text Box 7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42" name="Text Box 7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43" name="Text Box 7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44" name="Text Box 7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45" name="Text Box 7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46" name="Text Box 7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47" name="Text Box 7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48" name="Text Box 7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49" name="Text Box 7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50" name="Text Box 7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51" name="Text Box 7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52" name="Text Box 7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53" name="Text Box 8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54" name="Text Box 8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55" name="Text Box 8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56" name="Text Box 8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57" name="Text Box 8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58" name="Text Box 8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59" name="Text Box 8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60" name="Text Box 8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61" name="Text Box 8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62" name="Text Box 8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63" name="Text Box 8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64" name="Text Box 8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65" name="Text Box 8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66" name="Text Box 8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67" name="Text Box 8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68" name="Text Box 8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69" name="Text Box 8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70" name="Text Box 8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71" name="Text Box 8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72" name="Text Box 8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73" name="Text Box 8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74" name="Text Box 8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75" name="Text Box 8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76" name="Text Box 8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77" name="Text Box 8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78" name="Text Box 8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79" name="Text Box 8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80" name="Text Box 8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81" name="Text Box 8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82" name="Text Box 8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83" name="Text Box 8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84" name="Text Box 8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85" name="Text Box 8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86" name="Text Box 8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87" name="Text Box 8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88" name="Text Box 8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89" name="Text Box 8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90" name="Text Box 8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91" name="Text Box 8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92" name="Text Box 8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93" name="Text Box 8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94" name="Text Box 8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95" name="Text Box 8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96" name="Text Box 8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97" name="Text Box 8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98" name="Text Box 8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399" name="Text Box 8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00" name="Text Box 8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01" name="Text Box 8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02" name="Text Box 8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03" name="Text Box 8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04" name="Text Box 8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05" name="Text Box 8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06" name="Text Box 8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07" name="Text Box 8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08" name="Text Box 8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09" name="Text Box 8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10" name="Text Box 8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11" name="Text Box 8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12" name="Text Box 8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13" name="Text Box 8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14" name="Text Box 8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15" name="Text Box 8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16" name="Text Box 8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17" name="Text Box 8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18" name="Text Box 8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19" name="Text Box 8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20" name="Text Box 8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21" name="Text Box 8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22" name="Text Box 8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23" name="Text Box 8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24" name="Text Box 8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25" name="Text Box 8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26" name="Text Box 8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27" name="Text Box 8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28" name="Text Box 8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29" name="Text Box 8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30" name="Text Box 8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31" name="Text Box 8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32" name="Text Box 8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33" name="Text Box 8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34" name="Text Box 8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35" name="Text Box 8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36" name="Text Box 8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37" name="Text Box 8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38" name="Text Box 8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39" name="Text Box 8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40" name="Text Box 8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41" name="Text Box 8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42" name="Text Box 8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43" name="Text Box 8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44" name="Text Box 8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45" name="Text Box 8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46" name="Text Box 8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47" name="Text Box 8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48" name="Text Box 8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49" name="Text Box 8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50" name="Text Box 8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51" name="Text Box 8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52" name="Text Box 8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53" name="Text Box 9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54" name="Text Box 9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55" name="Text Box 9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56" name="Text Box 9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57" name="Text Box 9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58" name="Text Box 9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59" name="Text Box 9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60" name="Text Box 9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61" name="Text Box 9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62" name="Text Box 9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63" name="Text Box 9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64" name="Text Box 9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65" name="Text Box 9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66" name="Text Box 9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67" name="Text Box 9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68" name="Text Box 9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69" name="Text Box 9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70" name="Text Box 9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71" name="Text Box 9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72" name="Text Box 9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73" name="Text Box 9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74" name="Text Box 9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75" name="Text Box 9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76" name="Text Box 9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77" name="Text Box 9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78" name="Text Box 9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79" name="Text Box 9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80" name="Text Box 9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81" name="Text Box 9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82" name="Text Box 9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83" name="Text Box 9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84" name="Text Box 9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85" name="Text Box 9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86" name="Text Box 9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87" name="Text Box 9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88" name="Text Box 9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89" name="Text Box 9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90" name="Text Box 9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91" name="Text Box 9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92" name="Text Box 9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93" name="Text Box 9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94" name="Text Box 9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95" name="Text Box 9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96" name="Text Box 9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97" name="Text Box 9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98" name="Text Box 9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499" name="Text Box 9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00" name="Text Box 9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01" name="Text Box 9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02" name="Text Box 9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03" name="Text Box 9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04" name="Text Box 9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05" name="Text Box 9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06" name="Text Box 9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07" name="Text Box 9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08" name="Text Box 9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09" name="Text Box 9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10" name="Text Box 9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11" name="Text Box 9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12" name="Text Box 9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13" name="Text Box 9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14" name="Text Box 9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15" name="Text Box 9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16" name="Text Box 9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17" name="Text Box 9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18" name="Text Box 9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19" name="Text Box 9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20" name="Text Box 9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21" name="Text Box 9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22" name="Text Box 9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23" name="Text Box 9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24" name="Text Box 9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25" name="Text Box 9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26" name="Text Box 9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27" name="Text Box 9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28" name="Text Box 9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29" name="Text Box 9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30" name="Text Box 9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31" name="Text Box 9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32" name="Text Box 9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33" name="Text Box 9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34" name="Text Box 9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35" name="Text Box 9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36" name="Text Box 9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37" name="Text Box 9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38" name="Text Box 9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39" name="Text Box 9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40" name="Text Box 9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41" name="Text Box 9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42" name="Text Box 9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43" name="Text Box 9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44" name="Text Box 9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45" name="Text Box 9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46" name="Text Box 9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47" name="Text Box 9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48" name="Text Box 9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49" name="Text Box 9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50" name="Text Box 9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51" name="Text Box 9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52" name="Text Box 9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53" name="Text Box 10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54" name="Text Box 10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55" name="Text Box 10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56" name="Text Box 10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57" name="Text Box 10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58" name="Text Box 10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59" name="Text Box 10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60" name="Text Box 10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61" name="Text Box 10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62" name="Text Box 10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63" name="Text Box 10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64" name="Text Box 10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65" name="Text Box 10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66" name="Text Box 10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67" name="Text Box 10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68" name="Text Box 10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69" name="Text Box 10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70" name="Text Box 10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71" name="Text Box 10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72" name="Text Box 10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73" name="Text Box 10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74" name="Text Box 10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75" name="Text Box 10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76" name="Text Box 10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77" name="Text Box 10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78" name="Text Box 10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79" name="Text Box 10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80" name="Text Box 10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81" name="Text Box 10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82" name="Text Box 10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83" name="Text Box 10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84" name="Text Box 10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85" name="Text Box 10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86" name="Text Box 10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87" name="Text Box 10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88" name="Text Box 10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89" name="Text Box 10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90" name="Text Box 10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91" name="Text Box 10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92" name="Text Box 10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93" name="Text Box 10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94" name="Text Box 10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95" name="Text Box 10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96" name="Text Box 10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97" name="Text Box 10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98" name="Text Box 10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599" name="Text Box 10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00" name="Text Box 10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01" name="Text Box 10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02" name="Text Box 10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03" name="Text Box 10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04" name="Text Box 10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05" name="Text Box 10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06" name="Text Box 10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07" name="Text Box 10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08" name="Text Box 10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09" name="Text Box 10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10" name="Text Box 10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11" name="Text Box 10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12" name="Text Box 10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13" name="Text Box 10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14" name="Text Box 10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15" name="Text Box 10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16" name="Text Box 10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17" name="Text Box 10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18" name="Text Box 10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19" name="Text Box 10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20" name="Text Box 10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21" name="Text Box 10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22" name="Text Box 10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23" name="Text Box 10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24" name="Text Box 10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25" name="Text Box 10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26" name="Text Box 10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27" name="Text Box 10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28" name="Text Box 10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29" name="Text Box 10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30" name="Text Box 10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31" name="Text Box 10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32" name="Text Box 10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33" name="Text Box 10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34" name="Text Box 10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35" name="Text Box 10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36" name="Text Box 10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37" name="Text Box 10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38" name="Text Box 10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39" name="Text Box 10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40" name="Text Box 10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41" name="Text Box 10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42" name="Text Box 10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43" name="Text Box 10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44" name="Text Box 10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45" name="Text Box 10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46" name="Text Box 10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47" name="Text Box 10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48" name="Text Box 10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49" name="Text Box 10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50" name="Text Box 10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51" name="Text Box 10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52" name="Text Box 10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53" name="Text Box 11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54" name="Text Box 11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55" name="Text Box 11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56" name="Text Box 11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57" name="Text Box 11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58" name="Text Box 11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59" name="Text Box 11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60" name="Text Box 11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61" name="Text Box 11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62" name="Text Box 11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63" name="Text Box 11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64" name="Text Box 11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65" name="Text Box 11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66" name="Text Box 11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67" name="Text Box 11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68" name="Text Box 11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69" name="Text Box 11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70" name="Text Box 11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71" name="Text Box 11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72" name="Text Box 11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73" name="Text Box 11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74" name="Text Box 11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75" name="Text Box 11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76" name="Text Box 11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77" name="Text Box 11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78" name="Text Box 11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79" name="Text Box 11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80" name="Text Box 11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81" name="Text Box 11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82" name="Text Box 11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83" name="Text Box 11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84" name="Text Box 11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85" name="Text Box 11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86" name="Text Box 11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87" name="Text Box 11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88" name="Text Box 11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89" name="Text Box 11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90" name="Text Box 11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91" name="Text Box 11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92" name="Text Box 11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93" name="Text Box 11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94" name="Text Box 11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95" name="Text Box 11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96" name="Text Box 11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97" name="Text Box 11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98" name="Text Box 11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699" name="Text Box 11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00" name="Text Box 11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01" name="Text Box 11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02" name="Text Box 11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03" name="Text Box 11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04" name="Text Box 11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05" name="Text Box 11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06" name="Text Box 11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07" name="Text Box 11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08" name="Text Box 11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09" name="Text Box 11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10" name="Text Box 11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11" name="Text Box 11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12" name="Text Box 11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13" name="Text Box 11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14" name="Text Box 11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15" name="Text Box 11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16" name="Text Box 11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17" name="Text Box 11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18" name="Text Box 11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19" name="Text Box 11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20" name="Text Box 11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21" name="Text Box 11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22" name="Text Box 11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23" name="Text Box 11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24" name="Text Box 11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25" name="Text Box 11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26" name="Text Box 11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27" name="Text Box 11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28" name="Text Box 11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29" name="Text Box 11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30" name="Text Box 11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31" name="Text Box 11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32" name="Text Box 11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33" name="Text Box 11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34" name="Text Box 11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35" name="Text Box 11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36" name="Text Box 11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37" name="Text Box 11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38" name="Text Box 11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39" name="Text Box 11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40" name="Text Box 11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41" name="Text Box 11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42" name="Text Box 11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43" name="Text Box 11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44" name="Text Box 11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45" name="Text Box 11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46" name="Text Box 11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47" name="Text Box 11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48" name="Text Box 11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49" name="Text Box 11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50" name="Text Box 11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51" name="Text Box 11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52" name="Text Box 11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53" name="Text Box 12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54" name="Text Box 12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55" name="Text Box 12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56" name="Text Box 12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57" name="Text Box 12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58" name="Text Box 12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59" name="Text Box 12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60" name="Text Box 12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61" name="Text Box 12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62" name="Text Box 12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63" name="Text Box 12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64" name="Text Box 12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65" name="Text Box 12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66" name="Text Box 12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67" name="Text Box 12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68" name="Text Box 12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69" name="Text Box 12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70" name="Text Box 12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71" name="Text Box 12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72" name="Text Box 12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73" name="Text Box 12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74" name="Text Box 12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75" name="Text Box 12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76" name="Text Box 12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77" name="Text Box 12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78" name="Text Box 12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79" name="Text Box 12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80" name="Text Box 12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81" name="Text Box 12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82" name="Text Box 12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83" name="Text Box 12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84" name="Text Box 12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85" name="Text Box 12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86" name="Text Box 12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87" name="Text Box 12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88" name="Text Box 12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89" name="Text Box 12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90" name="Text Box 12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91" name="Text Box 12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92" name="Text Box 12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93" name="Text Box 12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94" name="Text Box 12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95" name="Text Box 12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96" name="Text Box 12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97" name="Text Box 12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98" name="Text Box 12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799" name="Text Box 12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00" name="Text Box 12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01" name="Text Box 12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02" name="Text Box 12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03" name="Text Box 12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04" name="Text Box 12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05" name="Text Box 12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06" name="Text Box 12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07" name="Text Box 12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08" name="Text Box 12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09" name="Text Box 12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10" name="Text Box 12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11" name="Text Box 12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12" name="Text Box 12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13" name="Text Box 12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14" name="Text Box 12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15" name="Text Box 12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16" name="Text Box 12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17" name="Text Box 12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18" name="Text Box 12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19" name="Text Box 12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20" name="Text Box 12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21" name="Text Box 12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22" name="Text Box 12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23" name="Text Box 12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24" name="Text Box 12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25" name="Text Box 12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26" name="Text Box 12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27" name="Text Box 12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28" name="Text Box 12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29" name="Text Box 12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30" name="Text Box 12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31" name="Text Box 12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32" name="Text Box 12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33" name="Text Box 12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34" name="Text Box 12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35" name="Text Box 12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36" name="Text Box 12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37" name="Text Box 12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38" name="Text Box 12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39" name="Text Box 12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40" name="Text Box 12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41" name="Text Box 12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42" name="Text Box 12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43" name="Text Box 12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44" name="Text Box 12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45" name="Text Box 12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46" name="Text Box 12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47" name="Text Box 12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48" name="Text Box 12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49" name="Text Box 12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50" name="Text Box 12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51" name="Text Box 12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52" name="Text Box 12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53" name="Text Box 13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54" name="Text Box 13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55" name="Text Box 13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56" name="Text Box 13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57" name="Text Box 13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58" name="Text Box 13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59" name="Text Box 13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60" name="Text Box 13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61" name="Text Box 13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62" name="Text Box 13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63" name="Text Box 13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64" name="Text Box 13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65" name="Text Box 13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66" name="Text Box 13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67" name="Text Box 13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68" name="Text Box 13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69" name="Text Box 13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70" name="Text Box 13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71" name="Text Box 13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72" name="Text Box 13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73" name="Text Box 13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74" name="Text Box 13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75" name="Text Box 13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76" name="Text Box 13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77" name="Text Box 13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78" name="Text Box 13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79" name="Text Box 13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80" name="Text Box 13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81" name="Text Box 13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82" name="Text Box 13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83" name="Text Box 13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84" name="Text Box 13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85" name="Text Box 13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86" name="Text Box 13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87" name="Text Box 13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88" name="Text Box 13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89" name="Text Box 13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90" name="Text Box 13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91" name="Text Box 13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92" name="Text Box 13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93" name="Text Box 13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94" name="Text Box 13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95" name="Text Box 13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96" name="Text Box 13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97" name="Text Box 13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98" name="Text Box 13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899" name="Text Box 13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00" name="Text Box 13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01" name="Text Box 13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02" name="Text Box 13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03" name="Text Box 13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04" name="Text Box 13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05" name="Text Box 13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06" name="Text Box 13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07" name="Text Box 13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08" name="Text Box 13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09" name="Text Box 13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10" name="Text Box 13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11" name="Text Box 13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12" name="Text Box 13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13" name="Text Box 13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14" name="Text Box 13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15" name="Text Box 13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16" name="Text Box 13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17" name="Text Box 13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18" name="Text Box 13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19" name="Text Box 13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20" name="Text Box 13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21" name="Text Box 13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22" name="Text Box 13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23" name="Text Box 13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24" name="Text Box 13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25" name="Text Box 13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26" name="Text Box 13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27" name="Text Box 13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28" name="Text Box 13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29" name="Text Box 13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30" name="Text Box 13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31" name="Text Box 13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32" name="Text Box 13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33" name="Text Box 13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34" name="Text Box 13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35" name="Text Box 13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36" name="Text Box 13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37" name="Text Box 13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38" name="Text Box 13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39" name="Text Box 13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40" name="Text Box 13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41" name="Text Box 13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42" name="Text Box 13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43" name="Text Box 13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44" name="Text Box 13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45" name="Text Box 13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46" name="Text Box 13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47" name="Text Box 13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48" name="Text Box 13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49" name="Text Box 13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50" name="Text Box 13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51" name="Text Box 13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52" name="Text Box 13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53" name="Text Box 14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54" name="Text Box 14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55" name="Text Box 14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56" name="Text Box 14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57" name="Text Box 14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58" name="Text Box 14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59" name="Text Box 14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60" name="Text Box 14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61" name="Text Box 14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62" name="Text Box 14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63" name="Text Box 14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64" name="Text Box 14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65" name="Text Box 14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66" name="Text Box 14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67" name="Text Box 14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68" name="Text Box 14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69" name="Text Box 14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70" name="Text Box 14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71" name="Text Box 14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72" name="Text Box 14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73" name="Text Box 14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74" name="Text Box 14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75" name="Text Box 14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76" name="Text Box 14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77" name="Text Box 14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78" name="Text Box 14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79" name="Text Box 14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80" name="Text Box 14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81" name="Text Box 14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82" name="Text Box 14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83" name="Text Box 14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84" name="Text Box 14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85" name="Text Box 14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86" name="Text Box 14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87" name="Text Box 14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88" name="Text Box 14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89" name="Text Box 14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90" name="Text Box 14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91" name="Text Box 14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92" name="Text Box 14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93" name="Text Box 14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94" name="Text Box 14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95" name="Text Box 14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96" name="Text Box 14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97" name="Text Box 14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98" name="Text Box 14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7999" name="Text Box 14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00" name="Text Box 14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01" name="Text Box 14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02" name="Text Box 14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03" name="Text Box 14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04" name="Text Box 14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05" name="Text Box 14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06" name="Text Box 14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07" name="Text Box 14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08" name="Text Box 14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09" name="Text Box 14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10" name="Text Box 14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11" name="Text Box 14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12" name="Text Box 14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13" name="Text Box 14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14" name="Text Box 14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15" name="Text Box 14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16" name="Text Box 14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17" name="Text Box 14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18" name="Text Box 14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19" name="Text Box 14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20" name="Text Box 14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21" name="Text Box 14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22" name="Text Box 14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23" name="Text Box 14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24" name="Text Box 14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25" name="Text Box 14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26" name="Text Box 14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27" name="Text Box 14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28" name="Text Box 14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29" name="Text Box 14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30" name="Text Box 14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31" name="Text Box 14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32" name="Text Box 14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33" name="Text Box 14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34" name="Text Box 14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35" name="Text Box 14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36" name="Text Box 14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37" name="Text Box 14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38" name="Text Box 14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39" name="Text Box 14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40" name="Text Box 14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41" name="Text Box 14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42" name="Text Box 14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43" name="Text Box 14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44" name="Text Box 14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45" name="Text Box 14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46" name="Text Box 14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47" name="Text Box 14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48" name="Text Box 14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49" name="Text Box 14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50" name="Text Box 14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51" name="Text Box 14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52" name="Text Box 14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53" name="Text Box 15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54" name="Text Box 15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55" name="Text Box 15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56" name="Text Box 15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57" name="Text Box 15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58" name="Text Box 15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59" name="Text Box 15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60" name="Text Box 15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61" name="Text Box 15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62" name="Text Box 15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63" name="Text Box 15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64" name="Text Box 15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65" name="Text Box 15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66" name="Text Box 15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67" name="Text Box 15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68" name="Text Box 15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69" name="Text Box 15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70" name="Text Box 15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71" name="Text Box 15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72" name="Text Box 15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73" name="Text Box 15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74" name="Text Box 15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75" name="Text Box 15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76" name="Text Box 15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77" name="Text Box 15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78" name="Text Box 15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79" name="Text Box 15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80" name="Text Box 15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81" name="Text Box 15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82" name="Text Box 15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83" name="Text Box 15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84" name="Text Box 15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85" name="Text Box 15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86" name="Text Box 15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87" name="Text Box 15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88" name="Text Box 15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89" name="Text Box 15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90" name="Text Box 15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91" name="Text Box 15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92" name="Text Box 15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93" name="Text Box 15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94" name="Text Box 15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95" name="Text Box 15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96" name="Text Box 15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97" name="Text Box 15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98" name="Text Box 15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099" name="Text Box 15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00" name="Text Box 15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01" name="Text Box 15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02" name="Text Box 15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03" name="Text Box 15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04" name="Text Box 15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05" name="Text Box 15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06" name="Text Box 15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07" name="Text Box 15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08" name="Text Box 15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09" name="Text Box 15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10" name="Text Box 15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11" name="Text Box 15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12" name="Text Box 15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13" name="Text Box 15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14" name="Text Box 15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15" name="Text Box 15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16" name="Text Box 15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17" name="Text Box 15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18" name="Text Box 15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19" name="Text Box 15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20" name="Text Box 15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21" name="Text Box 15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22" name="Text Box 15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23" name="Text Box 15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24" name="Text Box 15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25" name="Text Box 15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26" name="Text Box 15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27" name="Text Box 15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28" name="Text Box 15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29" name="Text Box 15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30" name="Text Box 15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31" name="Text Box 15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32" name="Text Box 15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33" name="Text Box 15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34" name="Text Box 15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35" name="Text Box 15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36" name="Text Box 15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37" name="Text Box 15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38" name="Text Box 15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39" name="Text Box 15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40" name="Text Box 15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41" name="Text Box 15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42" name="Text Box 15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43" name="Text Box 15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44" name="Text Box 15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45" name="Text Box 15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46" name="Text Box 15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47" name="Text Box 15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48" name="Text Box 15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49" name="Text Box 15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50" name="Text Box 15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51" name="Text Box 15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52" name="Text Box 15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53" name="Text Box 16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54" name="Text Box 16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55" name="Text Box 16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56" name="Text Box 16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57" name="Text Box 16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58" name="Text Box 16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59" name="Text Box 16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60" name="Text Box 16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61" name="Text Box 16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62" name="Text Box 16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63" name="Text Box 16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64" name="Text Box 16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65" name="Text Box 16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66" name="Text Box 16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67" name="Text Box 16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68" name="Text Box 16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69" name="Text Box 16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70" name="Text Box 16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71" name="Text Box 16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72" name="Text Box 16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73" name="Text Box 16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74" name="Text Box 16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75" name="Text Box 16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76" name="Text Box 16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77" name="Text Box 16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78" name="Text Box 16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79" name="Text Box 16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80" name="Text Box 16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81" name="Text Box 16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82" name="Text Box 16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83" name="Text Box 16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84" name="Text Box 16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85" name="Text Box 16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86" name="Text Box 16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87" name="Text Box 16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88" name="Text Box 16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89" name="Text Box 16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90" name="Text Box 16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91" name="Text Box 16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92" name="Text Box 16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93" name="Text Box 16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94" name="Text Box 16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95" name="Text Box 16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96" name="Text Box 16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97" name="Text Box 16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98" name="Text Box 16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199" name="Text Box 16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00" name="Text Box 16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01" name="Text Box 16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02" name="Text Box 16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03" name="Text Box 16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04" name="Text Box 16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05" name="Text Box 16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06" name="Text Box 16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07" name="Text Box 16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08" name="Text Box 16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09" name="Text Box 16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10" name="Text Box 16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11" name="Text Box 16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12" name="Text Box 16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13" name="Text Box 16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14" name="Text Box 16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15" name="Text Box 16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16" name="Text Box 16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17" name="Text Box 16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18" name="Text Box 16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19" name="Text Box 16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20" name="Text Box 16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21" name="Text Box 16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22" name="Text Box 16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23" name="Text Box 16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24" name="Text Box 16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25" name="Text Box 16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26" name="Text Box 16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27" name="Text Box 16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28" name="Text Box 16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29" name="Text Box 16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30" name="Text Box 16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31" name="Text Box 16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32" name="Text Box 16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33" name="Text Box 16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34" name="Text Box 16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35" name="Text Box 16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36" name="Text Box 16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37" name="Text Box 16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38" name="Text Box 16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39" name="Text Box 16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40" name="Text Box 16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41" name="Text Box 16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42" name="Text Box 16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43" name="Text Box 16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44" name="Text Box 16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45" name="Text Box 16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46" name="Text Box 16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47" name="Text Box 16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48" name="Text Box 16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49" name="Text Box 16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50" name="Text Box 16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51" name="Text Box 16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52" name="Text Box 16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53" name="Text Box 17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54" name="Text Box 17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55" name="Text Box 17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56" name="Text Box 17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57" name="Text Box 17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58" name="Text Box 17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59" name="Text Box 17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60" name="Text Box 17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61" name="Text Box 17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62" name="Text Box 17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63" name="Text Box 17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64" name="Text Box 17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65" name="Text Box 17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66" name="Text Box 17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67" name="Text Box 17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68" name="Text Box 17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69" name="Text Box 17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70" name="Text Box 17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71" name="Text Box 17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72" name="Text Box 17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73" name="Text Box 17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74" name="Text Box 17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75" name="Text Box 17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76" name="Text Box 17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77" name="Text Box 17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78" name="Text Box 17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79" name="Text Box 17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80" name="Text Box 17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81" name="Text Box 17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82" name="Text Box 17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83" name="Text Box 17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84" name="Text Box 17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85" name="Text Box 17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86" name="Text Box 17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87" name="Text Box 17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88" name="Text Box 17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89" name="Text Box 17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90" name="Text Box 17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91" name="Text Box 17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92" name="Text Box 17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93" name="Text Box 17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94" name="Text Box 17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95" name="Text Box 17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96" name="Text Box 17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97" name="Text Box 17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98" name="Text Box 17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299" name="Text Box 17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00" name="Text Box 17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01" name="Text Box 17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02" name="Text Box 17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03" name="Text Box 17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04" name="Text Box 17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05" name="Text Box 17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06" name="Text Box 17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07" name="Text Box 17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08" name="Text Box 17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09" name="Text Box 17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10" name="Text Box 17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11" name="Text Box 17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12" name="Text Box 17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13" name="Text Box 17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14" name="Text Box 17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15" name="Text Box 17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16" name="Text Box 17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17" name="Text Box 17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18" name="Text Box 17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19" name="Text Box 17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20" name="Text Box 17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21" name="Text Box 17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22" name="Text Box 17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23" name="Text Box 17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24" name="Text Box 17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25" name="Text Box 17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26" name="Text Box 17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27" name="Text Box 17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28" name="Text Box 17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29" name="Text Box 17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30" name="Text Box 17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31" name="Text Box 17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32" name="Text Box 17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33" name="Text Box 17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34" name="Text Box 17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35" name="Text Box 17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36" name="Text Box 17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37" name="Text Box 17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38" name="Text Box 17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39" name="Text Box 17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40" name="Text Box 17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41" name="Text Box 17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42" name="Text Box 17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43" name="Text Box 17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44" name="Text Box 17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45" name="Text Box 17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46" name="Text Box 17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47" name="Text Box 17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48" name="Text Box 17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49" name="Text Box 17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50" name="Text Box 17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51" name="Text Box 17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52" name="Text Box 17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53" name="Text Box 18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54" name="Text Box 18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55" name="Text Box 18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56" name="Text Box 18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57" name="Text Box 18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58" name="Text Box 18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59" name="Text Box 18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60" name="Text Box 18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61" name="Text Box 18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62" name="Text Box 18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63" name="Text Box 18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64" name="Text Box 18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65" name="Text Box 18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66" name="Text Box 18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67" name="Text Box 18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68" name="Text Box 18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69" name="Text Box 18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70" name="Text Box 18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71" name="Text Box 18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72" name="Text Box 18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73" name="Text Box 18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74" name="Text Box 18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75" name="Text Box 18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76" name="Text Box 18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77" name="Text Box 18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78" name="Text Box 18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79" name="Text Box 18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80" name="Text Box 18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81" name="Text Box 18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82" name="Text Box 18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83" name="Text Box 18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84" name="Text Box 18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85" name="Text Box 18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86" name="Text Box 18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87" name="Text Box 18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88" name="Text Box 18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89" name="Text Box 18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90" name="Text Box 18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91" name="Text Box 18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92" name="Text Box 18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93" name="Text Box 18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94" name="Text Box 18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95" name="Text Box 18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96" name="Text Box 18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97" name="Text Box 18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98" name="Text Box 18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399" name="Text Box 18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00" name="Text Box 18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01" name="Text Box 18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02" name="Text Box 18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03" name="Text Box 18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04" name="Text Box 18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05" name="Text Box 18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06" name="Text Box 18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07" name="Text Box 18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08" name="Text Box 18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09" name="Text Box 18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10" name="Text Box 18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11" name="Text Box 18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12" name="Text Box 18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13" name="Text Box 18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14" name="Text Box 18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15" name="Text Box 18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16" name="Text Box 18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17" name="Text Box 18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18" name="Text Box 18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19" name="Text Box 18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20" name="Text Box 18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21" name="Text Box 18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22" name="Text Box 18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23" name="Text Box 18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24" name="Text Box 18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25" name="Text Box 18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26" name="Text Box 18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27" name="Text Box 18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28" name="Text Box 18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29" name="Text Box 18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30" name="Text Box 18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31" name="Text Box 18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32" name="Text Box 18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33" name="Text Box 18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34" name="Text Box 18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35" name="Text Box 18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36" name="Text Box 18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37" name="Text Box 18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38" name="Text Box 18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39" name="Text Box 18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40" name="Text Box 18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41" name="Text Box 18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42" name="Text Box 18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43" name="Text Box 18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44" name="Text Box 18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45" name="Text Box 18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46" name="Text Box 18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47" name="Text Box 18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48" name="Text Box 18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49" name="Text Box 18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50" name="Text Box 18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51" name="Text Box 18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52" name="Text Box 18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53" name="Text Box 19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54" name="Text Box 19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55" name="Text Box 19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56" name="Text Box 19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57" name="Text Box 19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58" name="Text Box 19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59" name="Text Box 19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60" name="Text Box 19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61" name="Text Box 19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62" name="Text Box 19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63" name="Text Box 19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64" name="Text Box 19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65" name="Text Box 19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66" name="Text Box 19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67" name="Text Box 19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68" name="Text Box 19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69" name="Text Box 19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70" name="Text Box 19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71" name="Text Box 19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72" name="Text Box 19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73" name="Text Box 19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74" name="Text Box 19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75" name="Text Box 19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76" name="Text Box 19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77" name="Text Box 19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78" name="Text Box 19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79" name="Text Box 19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80" name="Text Box 19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81" name="Text Box 19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82" name="Text Box 19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83" name="Text Box 19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84" name="Text Box 19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85" name="Text Box 19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86" name="Text Box 19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87" name="Text Box 19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88" name="Text Box 19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89" name="Text Box 19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90" name="Text Box 19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91" name="Text Box 19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92" name="Text Box 19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93" name="Text Box 19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94" name="Text Box 19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95" name="Text Box 19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96" name="Text Box 19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97" name="Text Box 19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98" name="Text Box 19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499" name="Text Box 19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00" name="Text Box 19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01" name="Text Box 19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02" name="Text Box 19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03" name="Text Box 19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04" name="Text Box 19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05" name="Text Box 19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06" name="Text Box 19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07" name="Text Box 19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08" name="Text Box 19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09" name="Text Box 19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10" name="Text Box 19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11" name="Text Box 19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12" name="Text Box 19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13" name="Text Box 19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14" name="Text Box 19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15" name="Text Box 19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16" name="Text Box 19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17" name="Text Box 19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18" name="Text Box 19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19" name="Text Box 19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20" name="Text Box 19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21" name="Text Box 19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22" name="Text Box 19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23" name="Text Box 19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24" name="Text Box 19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25" name="Text Box 19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26" name="Text Box 19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27" name="Text Box 19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28" name="Text Box 19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29" name="Text Box 19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30" name="Text Box 19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31" name="Text Box 19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32" name="Text Box 19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33" name="Text Box 19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34" name="Text Box 19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35" name="Text Box 19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36" name="Text Box 19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37" name="Text Box 19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38" name="Text Box 19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39" name="Text Box 19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40" name="Text Box 19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41" name="Text Box 19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42" name="Text Box 19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43" name="Text Box 19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44" name="Text Box 19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45" name="Text Box 19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46" name="Text Box 19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47" name="Text Box 19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48" name="Text Box 19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49" name="Text Box 19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50" name="Text Box 19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51" name="Text Box 19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52" name="Text Box 19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53" name="Text Box 20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54" name="Text Box 20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55" name="Text Box 20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56" name="Text Box 20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57" name="Text Box 20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58" name="Text Box 20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59" name="Text Box 20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60" name="Text Box 20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61" name="Text Box 20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62" name="Text Box 20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63" name="Text Box 20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64" name="Text Box 20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65" name="Text Box 20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66" name="Text Box 20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67" name="Text Box 20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68" name="Text Box 20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69" name="Text Box 20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70" name="Text Box 20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71" name="Text Box 20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72" name="Text Box 20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73" name="Text Box 20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74" name="Text Box 20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75" name="Text Box 20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76" name="Text Box 20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77" name="Text Box 20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78" name="Text Box 20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79" name="Text Box 20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80" name="Text Box 20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81" name="Text Box 20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82" name="Text Box 20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83" name="Text Box 20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84" name="Text Box 20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85" name="Text Box 20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86" name="Text Box 20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87" name="Text Box 20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88" name="Text Box 20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89" name="Text Box 20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90" name="Text Box 20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91" name="Text Box 20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92" name="Text Box 20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93" name="Text Box 20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94" name="Text Box 20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95" name="Text Box 20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96" name="Text Box 20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97" name="Text Box 20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98" name="Text Box 20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599" name="Text Box 20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00" name="Text Box 20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01" name="Text Box 20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02" name="Text Box 20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03" name="Text Box 20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04" name="Text Box 20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05" name="Text Box 20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06" name="Text Box 20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07" name="Text Box 20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08" name="Text Box 20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09" name="Text Box 20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10" name="Text Box 20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11" name="Text Box 20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12" name="Text Box 20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13" name="Text Box 20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14" name="Text Box 20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15" name="Text Box 20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16" name="Text Box 20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17" name="Text Box 20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18" name="Text Box 20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19" name="Text Box 20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20" name="Text Box 20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21" name="Text Box 20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22" name="Text Box 20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23" name="Text Box 20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24" name="Text Box 20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25" name="Text Box 20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26" name="Text Box 20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27" name="Text Box 20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28" name="Text Box 20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29" name="Text Box 20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30" name="Text Box 20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31" name="Text Box 20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32" name="Text Box 20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33" name="Text Box 20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34" name="Text Box 20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35" name="Text Box 20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36" name="Text Box 20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37" name="Text Box 20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38" name="Text Box 20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39" name="Text Box 20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40" name="Text Box 20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41" name="Text Box 20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42" name="Text Box 20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43" name="Text Box 20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44" name="Text Box 20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45" name="Text Box 20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46" name="Text Box 20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47" name="Text Box 20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48" name="Text Box 20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49" name="Text Box 20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50" name="Text Box 20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51" name="Text Box 20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52" name="Text Box 20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53" name="Text Box 21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54" name="Text Box 21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55" name="Text Box 21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56" name="Text Box 21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57" name="Text Box 21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58" name="Text Box 21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59" name="Text Box 21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60" name="Text Box 21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61" name="Text Box 21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62" name="Text Box 21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63" name="Text Box 21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64" name="Text Box 21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65" name="Text Box 21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66" name="Text Box 21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67" name="Text Box 21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68" name="Text Box 21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69" name="Text Box 21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70" name="Text Box 21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71" name="Text Box 21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72" name="Text Box 21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73" name="Text Box 21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74" name="Text Box 21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75" name="Text Box 21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76" name="Text Box 21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77" name="Text Box 21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78" name="Text Box 21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79" name="Text Box 21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80" name="Text Box 21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81" name="Text Box 21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82" name="Text Box 21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83" name="Text Box 21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84" name="Text Box 21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85" name="Text Box 21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86" name="Text Box 21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87" name="Text Box 21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88" name="Text Box 21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89" name="Text Box 21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90" name="Text Box 21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91" name="Text Box 21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92" name="Text Box 21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93" name="Text Box 21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94" name="Text Box 21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95" name="Text Box 21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96" name="Text Box 21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97" name="Text Box 21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98" name="Text Box 21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699" name="Text Box 21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00" name="Text Box 21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01" name="Text Box 21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02" name="Text Box 21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03" name="Text Box 21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04" name="Text Box 21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05" name="Text Box 21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06" name="Text Box 21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07" name="Text Box 21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08" name="Text Box 21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09" name="Text Box 21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10" name="Text Box 21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11" name="Text Box 21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12" name="Text Box 21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13" name="Text Box 21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14" name="Text Box 21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15" name="Text Box 21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16" name="Text Box 21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17" name="Text Box 21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18" name="Text Box 21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19" name="Text Box 21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20" name="Text Box 21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21" name="Text Box 21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22" name="Text Box 21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23" name="Text Box 21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24" name="Text Box 21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25" name="Text Box 21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26" name="Text Box 21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27" name="Text Box 21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28" name="Text Box 21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29" name="Text Box 21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30" name="Text Box 21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31" name="Text Box 21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32" name="Text Box 21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33" name="Text Box 21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34" name="Text Box 21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35" name="Text Box 21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36" name="Text Box 21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37" name="Text Box 21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38" name="Text Box 21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39" name="Text Box 21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40" name="Text Box 21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41" name="Text Box 21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42" name="Text Box 21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43" name="Text Box 21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44" name="Text Box 21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45" name="Text Box 21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46" name="Text Box 21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47" name="Text Box 21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48" name="Text Box 21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49" name="Text Box 21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50" name="Text Box 21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51" name="Text Box 21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52" name="Text Box 21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53" name="Text Box 22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54" name="Text Box 22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55" name="Text Box 22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56" name="Text Box 22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57" name="Text Box 22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58" name="Text Box 22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59" name="Text Box 22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60" name="Text Box 22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61" name="Text Box 22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62" name="Text Box 22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63" name="Text Box 22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64" name="Text Box 22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65" name="Text Box 22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66" name="Text Box 22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67" name="Text Box 22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68" name="Text Box 22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69" name="Text Box 22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70" name="Text Box 22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71" name="Text Box 22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72" name="Text Box 22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73" name="Text Box 22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74" name="Text Box 22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75" name="Text Box 22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76" name="Text Box 22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77" name="Text Box 22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78" name="Text Box 22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79" name="Text Box 22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80" name="Text Box 22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81" name="Text Box 22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82" name="Text Box 22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83" name="Text Box 22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84" name="Text Box 22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85" name="Text Box 22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86" name="Text Box 22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87" name="Text Box 22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88" name="Text Box 22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89" name="Text Box 22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90" name="Text Box 22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91" name="Text Box 22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92" name="Text Box 22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93" name="Text Box 22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94" name="Text Box 22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95" name="Text Box 22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96" name="Text Box 22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97" name="Text Box 22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98" name="Text Box 22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799" name="Text Box 22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00" name="Text Box 22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01" name="Text Box 22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02" name="Text Box 22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03" name="Text Box 22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04" name="Text Box 22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05" name="Text Box 22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06" name="Text Box 22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07" name="Text Box 22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08" name="Text Box 22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09" name="Text Box 22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10" name="Text Box 22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11" name="Text Box 22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12" name="Text Box 22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13" name="Text Box 22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14" name="Text Box 22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15" name="Text Box 22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16" name="Text Box 22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17" name="Text Box 22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18" name="Text Box 22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19" name="Text Box 22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20" name="Text Box 22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21" name="Text Box 22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22" name="Text Box 22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23" name="Text Box 22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24" name="Text Box 22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25" name="Text Box 22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26" name="Text Box 22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27" name="Text Box 22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28" name="Text Box 22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29" name="Text Box 22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30" name="Text Box 22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31" name="Text Box 22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32" name="Text Box 22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33" name="Text Box 22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34" name="Text Box 22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35" name="Text Box 22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36" name="Text Box 22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37" name="Text Box 22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38" name="Text Box 22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39" name="Text Box 22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40" name="Text Box 22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41" name="Text Box 22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42" name="Text Box 22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43" name="Text Box 22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44" name="Text Box 22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45" name="Text Box 22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46" name="Text Box 22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47" name="Text Box 22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48" name="Text Box 22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49" name="Text Box 22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50" name="Text Box 22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51" name="Text Box 22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52" name="Text Box 22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53" name="Text Box 23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54" name="Text Box 23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55" name="Text Box 23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56" name="Text Box 23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57" name="Text Box 23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58" name="Text Box 23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59" name="Text Box 23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60" name="Text Box 23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61" name="Text Box 23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62" name="Text Box 23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63" name="Text Box 23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64" name="Text Box 23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65" name="Text Box 23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66" name="Text Box 23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67" name="Text Box 23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68" name="Text Box 23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69" name="Text Box 23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70" name="Text Box 23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71" name="Text Box 23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72" name="Text Box 23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73" name="Text Box 23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74" name="Text Box 23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75" name="Text Box 23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76" name="Text Box 23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77" name="Text Box 23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78" name="Text Box 23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79" name="Text Box 23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80" name="Text Box 23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81" name="Text Box 23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82" name="Text Box 23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83" name="Text Box 23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84" name="Text Box 23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85" name="Text Box 23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86" name="Text Box 23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87" name="Text Box 23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88" name="Text Box 23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89" name="Text Box 23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90" name="Text Box 23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91" name="Text Box 23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92" name="Text Box 23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93" name="Text Box 23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94" name="Text Box 23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95" name="Text Box 23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96" name="Text Box 23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97" name="Text Box 23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98" name="Text Box 23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899" name="Text Box 23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00" name="Text Box 23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01" name="Text Box 23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02" name="Text Box 23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03" name="Text Box 23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04" name="Text Box 23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05" name="Text Box 23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06" name="Text Box 23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07" name="Text Box 23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08" name="Text Box 23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09" name="Text Box 23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10" name="Text Box 23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11" name="Text Box 23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12" name="Text Box 23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13" name="Text Box 23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14" name="Text Box 23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15" name="Text Box 23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16" name="Text Box 23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17" name="Text Box 23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18" name="Text Box 23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19" name="Text Box 23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20" name="Text Box 23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21" name="Text Box 23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22" name="Text Box 23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23" name="Text Box 23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24" name="Text Box 23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25" name="Text Box 23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26" name="Text Box 23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27" name="Text Box 23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28" name="Text Box 23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29" name="Text Box 23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30" name="Text Box 23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31" name="Text Box 23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32" name="Text Box 23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33" name="Text Box 23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34" name="Text Box 23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35" name="Text Box 23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36" name="Text Box 23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37" name="Text Box 23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38" name="Text Box 23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39" name="Text Box 23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40" name="Text Box 23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41" name="Text Box 23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42" name="Text Box 23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43" name="Text Box 23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44" name="Text Box 23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45" name="Text Box 23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46" name="Text Box 23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47" name="Text Box 23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48" name="Text Box 23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49" name="Text Box 23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50" name="Text Box 23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51" name="Text Box 23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52" name="Text Box 23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53" name="Text Box 24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54" name="Text Box 24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55" name="Text Box 24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56" name="Text Box 24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57" name="Text Box 24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58" name="Text Box 24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59" name="Text Box 24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60" name="Text Box 24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61" name="Text Box 24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62" name="Text Box 24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63" name="Text Box 24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64" name="Text Box 24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65" name="Text Box 24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66" name="Text Box 24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67" name="Text Box 24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68" name="Text Box 24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69" name="Text Box 24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70" name="Text Box 24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71" name="Text Box 24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72" name="Text Box 24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73" name="Text Box 24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74" name="Text Box 24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75" name="Text Box 24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76" name="Text Box 24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77" name="Text Box 24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78" name="Text Box 24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79" name="Text Box 24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80" name="Text Box 24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81" name="Text Box 24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82" name="Text Box 24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83" name="Text Box 24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84" name="Text Box 24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85" name="Text Box 24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86" name="Text Box 24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87" name="Text Box 24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88" name="Text Box 24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89" name="Text Box 24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90" name="Text Box 24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91" name="Text Box 24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92" name="Text Box 24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93" name="Text Box 24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94" name="Text Box 24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95" name="Text Box 24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96" name="Text Box 24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97" name="Text Box 24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98" name="Text Box 24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8999" name="Text Box 24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00" name="Text Box 24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01" name="Text Box 24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02" name="Text Box 24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03" name="Text Box 24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04" name="Text Box 24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05" name="Text Box 24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06" name="Text Box 24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07" name="Text Box 24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08" name="Text Box 24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09" name="Text Box 24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10" name="Text Box 24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11" name="Text Box 24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12" name="Text Box 24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13" name="Text Box 24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14" name="Text Box 24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15" name="Text Box 24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16" name="Text Box 24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17" name="Text Box 24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18" name="Text Box 24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19" name="Text Box 24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20" name="Text Box 24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21" name="Text Box 24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22" name="Text Box 24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23" name="Text Box 24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24" name="Text Box 24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25" name="Text Box 24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26" name="Text Box 24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27" name="Text Box 24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28" name="Text Box 24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29" name="Text Box 24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30" name="Text Box 24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31" name="Text Box 24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32" name="Text Box 24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33" name="Text Box 24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34" name="Text Box 24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35" name="Text Box 24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36" name="Text Box 24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37" name="Text Box 24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38" name="Text Box 24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39" name="Text Box 24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40" name="Text Box 24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41" name="Text Box 24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42" name="Text Box 24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43" name="Text Box 24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44" name="Text Box 24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45" name="Text Box 24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46" name="Text Box 24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47" name="Text Box 24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48" name="Text Box 24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49" name="Text Box 24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50" name="Text Box 24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51" name="Text Box 24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52" name="Text Box 24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53" name="Text Box 25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54" name="Text Box 25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55" name="Text Box 25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56" name="Text Box 25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57" name="Text Box 25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58" name="Text Box 25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59" name="Text Box 25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60" name="Text Box 25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61" name="Text Box 25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62" name="Text Box 25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63" name="Text Box 25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64" name="Text Box 25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65" name="Text Box 25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66" name="Text Box 25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67" name="Text Box 25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68" name="Text Box 25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69" name="Text Box 25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70" name="Text Box 25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71" name="Text Box 25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72" name="Text Box 25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73" name="Text Box 25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74" name="Text Box 25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75" name="Text Box 25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76" name="Text Box 25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77" name="Text Box 25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78" name="Text Box 25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79" name="Text Box 25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80" name="Text Box 25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81" name="Text Box 25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82" name="Text Box 25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83" name="Text Box 25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84" name="Text Box 25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85" name="Text Box 25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86" name="Text Box 25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87" name="Text Box 25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88" name="Text Box 25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89" name="Text Box 25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90" name="Text Box 25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91" name="Text Box 25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92" name="Text Box 25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93" name="Text Box 25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94" name="Text Box 25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95" name="Text Box 25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96" name="Text Box 25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97" name="Text Box 25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98" name="Text Box 25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099" name="Text Box 25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00" name="Text Box 25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01" name="Text Box 25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02" name="Text Box 25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03" name="Text Box 25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04" name="Text Box 25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05" name="Text Box 25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06" name="Text Box 25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07" name="Text Box 25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08" name="Text Box 25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09" name="Text Box 25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10" name="Text Box 25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11" name="Text Box 25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12" name="Text Box 25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13" name="Text Box 25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14" name="Text Box 25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15" name="Text Box 25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16" name="Text Box 25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17" name="Text Box 25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18" name="Text Box 25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19" name="Text Box 25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20" name="Text Box 25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21" name="Text Box 25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22" name="Text Box 25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23" name="Text Box 25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24" name="Text Box 25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25" name="Text Box 25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26" name="Text Box 25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27" name="Text Box 25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28" name="Text Box 25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29" name="Text Box 25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30" name="Text Box 25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31" name="Text Box 25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32" name="Text Box 25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33" name="Text Box 25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34" name="Text Box 25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35" name="Text Box 25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36" name="Text Box 25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37" name="Text Box 25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38" name="Text Box 25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39" name="Text Box 25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40" name="Text Box 25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41" name="Text Box 25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42" name="Text Box 25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43" name="Text Box 25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44" name="Text Box 25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45" name="Text Box 25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46" name="Text Box 25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47" name="Text Box 25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48" name="Text Box 25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49" name="Text Box 25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50" name="Text Box 25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51" name="Text Box 25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52" name="Text Box 25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53" name="Text Box 26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54" name="Text Box 26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55" name="Text Box 26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56" name="Text Box 26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57" name="Text Box 26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58" name="Text Box 26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59" name="Text Box 26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60" name="Text Box 26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61" name="Text Box 26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62" name="Text Box 26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63" name="Text Box 26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64" name="Text Box 26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65" name="Text Box 26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66" name="Text Box 26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67" name="Text Box 26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68" name="Text Box 26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69" name="Text Box 26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70" name="Text Box 26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71" name="Text Box 26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72" name="Text Box 26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73" name="Text Box 26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74" name="Text Box 26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75" name="Text Box 26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76" name="Text Box 26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77" name="Text Box 26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78" name="Text Box 26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79" name="Text Box 26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80" name="Text Box 26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81" name="Text Box 26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82" name="Text Box 26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83" name="Text Box 26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84" name="Text Box 26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85" name="Text Box 26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86" name="Text Box 26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87" name="Text Box 26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88" name="Text Box 26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89" name="Text Box 26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90" name="Text Box 26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91" name="Text Box 26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92" name="Text Box 26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93" name="Text Box 26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94" name="Text Box 26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95" name="Text Box 26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96" name="Text Box 26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97" name="Text Box 26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98" name="Text Box 26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199" name="Text Box 26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00" name="Text Box 26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01" name="Text Box 26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02" name="Text Box 26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03" name="Text Box 26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04" name="Text Box 26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05" name="Text Box 26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06" name="Text Box 26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07" name="Text Box 26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08" name="Text Box 26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09" name="Text Box 26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10" name="Text Box 26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11" name="Text Box 26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12" name="Text Box 26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13" name="Text Box 26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14" name="Text Box 26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15" name="Text Box 26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16" name="Text Box 26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17" name="Text Box 26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18" name="Text Box 26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19" name="Text Box 26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20" name="Text Box 26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21" name="Text Box 26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22" name="Text Box 26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23" name="Text Box 26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24" name="Text Box 26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25" name="Text Box 26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26" name="Text Box 26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27" name="Text Box 26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28" name="Text Box 26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29" name="Text Box 26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30" name="Text Box 26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31" name="Text Box 26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32" name="Text Box 26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33" name="Text Box 26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34" name="Text Box 26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35" name="Text Box 26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36" name="Text Box 26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37" name="Text Box 26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38" name="Text Box 26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39" name="Text Box 26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40" name="Text Box 26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41" name="Text Box 26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42" name="Text Box 26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43" name="Text Box 26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44" name="Text Box 26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45" name="Text Box 26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46" name="Text Box 26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47" name="Text Box 26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48" name="Text Box 26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49" name="Text Box 26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50" name="Text Box 26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51" name="Text Box 26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52" name="Text Box 26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53" name="Text Box 27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54" name="Text Box 27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55" name="Text Box 27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56" name="Text Box 27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57" name="Text Box 27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58" name="Text Box 27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59" name="Text Box 27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60" name="Text Box 27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61" name="Text Box 27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62" name="Text Box 27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63" name="Text Box 27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64" name="Text Box 27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65" name="Text Box 27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66" name="Text Box 27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67" name="Text Box 27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68" name="Text Box 27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69" name="Text Box 27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70" name="Text Box 27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71" name="Text Box 27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72" name="Text Box 27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73" name="Text Box 27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74" name="Text Box 27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75" name="Text Box 27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76" name="Text Box 27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77" name="Text Box 27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78" name="Text Box 27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79" name="Text Box 27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80" name="Text Box 27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81" name="Text Box 27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82" name="Text Box 27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83" name="Text Box 27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84" name="Text Box 27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85" name="Text Box 27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86" name="Text Box 27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87" name="Text Box 27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88" name="Text Box 27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89" name="Text Box 27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90" name="Text Box 27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91" name="Text Box 27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92" name="Text Box 27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93" name="Text Box 27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94" name="Text Box 27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95" name="Text Box 27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96" name="Text Box 27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97" name="Text Box 27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98" name="Text Box 27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299" name="Text Box 27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00" name="Text Box 27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01" name="Text Box 27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02" name="Text Box 27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03" name="Text Box 27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04" name="Text Box 27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05" name="Text Box 27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06" name="Text Box 27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07" name="Text Box 27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08" name="Text Box 27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09" name="Text Box 27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10" name="Text Box 27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11" name="Text Box 27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12" name="Text Box 27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13" name="Text Box 27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14" name="Text Box 27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15" name="Text Box 27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16" name="Text Box 27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17" name="Text Box 27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18" name="Text Box 27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19" name="Text Box 27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20" name="Text Box 27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21" name="Text Box 27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22" name="Text Box 27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23" name="Text Box 27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24" name="Text Box 27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25" name="Text Box 27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26" name="Text Box 27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27" name="Text Box 27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28" name="Text Box 27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29" name="Text Box 27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30" name="Text Box 27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31" name="Text Box 27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32" name="Text Box 27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33" name="Text Box 27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34" name="Text Box 27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35" name="Text Box 27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36" name="Text Box 27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37" name="Text Box 27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38" name="Text Box 27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39" name="Text Box 27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40" name="Text Box 27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41" name="Text Box 27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42" name="Text Box 27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43" name="Text Box 27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44" name="Text Box 27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45" name="Text Box 27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46" name="Text Box 27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47" name="Text Box 27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48" name="Text Box 27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49" name="Text Box 27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50" name="Text Box 27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51" name="Text Box 27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52" name="Text Box 27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53" name="Text Box 28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54" name="Text Box 28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55" name="Text Box 28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56" name="Text Box 28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57" name="Text Box 28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58" name="Text Box 28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59" name="Text Box 28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60" name="Text Box 28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61" name="Text Box 28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62" name="Text Box 28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63" name="Text Box 28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64" name="Text Box 28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65" name="Text Box 28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66" name="Text Box 28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67" name="Text Box 28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68" name="Text Box 28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69" name="Text Box 28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70" name="Text Box 28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71" name="Text Box 28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72" name="Text Box 28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73" name="Text Box 28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74" name="Text Box 28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75" name="Text Box 28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76" name="Text Box 28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77" name="Text Box 28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78" name="Text Box 28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79" name="Text Box 28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80" name="Text Box 28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81" name="Text Box 28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82" name="Text Box 28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83" name="Text Box 28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84" name="Text Box 283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85" name="Text Box 283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86" name="Text Box 283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87" name="Text Box 283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88" name="Text Box 283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89" name="Text Box 283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90" name="Text Box 283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91" name="Text Box 283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92" name="Text Box 283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93" name="Text Box 284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94" name="Text Box 284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95" name="Text Box 284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96" name="Text Box 284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97" name="Text Box 284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98" name="Text Box 284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399" name="Text Box 284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00" name="Text Box 284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01" name="Text Box 284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02" name="Text Box 284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03" name="Text Box 285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04" name="Text Box 285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05" name="Text Box 285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06" name="Text Box 285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07" name="Text Box 285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08" name="Text Box 285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09" name="Text Box 285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10" name="Text Box 285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11" name="Text Box 285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12" name="Text Box 285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13" name="Text Box 286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14" name="Text Box 286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15" name="Text Box 286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16" name="Text Box 286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17" name="Text Box 286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18" name="Text Box 286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19" name="Text Box 286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20" name="Text Box 286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21" name="Text Box 286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22" name="Text Box 286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23" name="Text Box 287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24" name="Text Box 287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25" name="Text Box 287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26" name="Text Box 287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27" name="Text Box 287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28" name="Text Box 287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29" name="Text Box 287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30" name="Text Box 287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31" name="Text Box 287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32" name="Text Box 287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33" name="Text Box 288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34" name="Text Box 288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35" name="Text Box 288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36" name="Text Box 288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37" name="Text Box 288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38" name="Text Box 288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39" name="Text Box 288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40" name="Text Box 288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41" name="Text Box 288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42" name="Text Box 288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43" name="Text Box 289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44" name="Text Box 289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45" name="Text Box 289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46" name="Text Box 289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47" name="Text Box 289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48" name="Text Box 289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49" name="Text Box 289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50" name="Text Box 289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51" name="Text Box 289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52" name="Text Box 289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53" name="Text Box 290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54" name="Text Box 290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55" name="Text Box 290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56" name="Text Box 290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57" name="Text Box 290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58" name="Text Box 290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59" name="Text Box 290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60" name="Text Box 290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61" name="Text Box 290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62" name="Text Box 290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63" name="Text Box 291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64" name="Text Box 291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65" name="Text Box 291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66" name="Text Box 291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67" name="Text Box 291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68" name="Text Box 291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69" name="Text Box 291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70" name="Text Box 291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71" name="Text Box 291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72" name="Text Box 291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73" name="Text Box 292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74" name="Text Box 2921"/>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75" name="Text Box 2922"/>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76" name="Text Box 2923"/>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77" name="Text Box 2924"/>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78" name="Text Box 2925"/>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79" name="Text Box 2926"/>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80" name="Text Box 2927"/>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81" name="Text Box 2928"/>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82" name="Text Box 2929"/>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9"/>
    <xdr:sp macro="" textlink="">
      <xdr:nvSpPr>
        <xdr:cNvPr id="9483" name="Text Box 2930"/>
        <xdr:cNvSpPr txBox="1">
          <a:spLocks noChangeArrowheads="1"/>
        </xdr:cNvSpPr>
      </xdr:nvSpPr>
      <xdr:spPr bwMode="auto">
        <a:xfrm>
          <a:off x="4686300" y="8686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84" name="Text Box 29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85" name="Text Box 29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86" name="Text Box 29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87" name="Text Box 29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88" name="Text Box 29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89" name="Text Box 29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90" name="Text Box 29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91" name="Text Box 29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92" name="Text Box 29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93" name="Text Box 29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94" name="Text Box 29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95" name="Text Box 29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96" name="Text Box 29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97" name="Text Box 29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98" name="Text Box 29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499" name="Text Box 29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00" name="Text Box 29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01" name="Text Box 29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02" name="Text Box 29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03" name="Text Box 29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04" name="Text Box 29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05" name="Text Box 29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06" name="Text Box 29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07" name="Text Box 29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08" name="Text Box 29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09" name="Text Box 29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10" name="Text Box 29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11" name="Text Box 29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12" name="Text Box 29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13" name="Text Box 29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14" name="Text Box 29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15" name="Text Box 29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16" name="Text Box 29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17" name="Text Box 29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18" name="Text Box 29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19" name="Text Box 29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20" name="Text Box 29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21" name="Text Box 29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22" name="Text Box 29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23" name="Text Box 29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24" name="Text Box 29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25" name="Text Box 29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26" name="Text Box 29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27" name="Text Box 29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28" name="Text Box 29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29" name="Text Box 29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30" name="Text Box 29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31" name="Text Box 29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32" name="Text Box 29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33" name="Text Box 29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34" name="Text Box 29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35" name="Text Box 29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36" name="Text Box 29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37" name="Text Box 29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38" name="Text Box 29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39" name="Text Box 29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40" name="Text Box 29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41" name="Text Box 29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42" name="Text Box 29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43" name="Text Box 29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44" name="Text Box 29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45" name="Text Box 29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46" name="Text Box 29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47" name="Text Box 29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48" name="Text Box 29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49" name="Text Box 29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50" name="Text Box 29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51" name="Text Box 29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52" name="Text Box 29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53" name="Text Box 30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54" name="Text Box 30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55" name="Text Box 30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56" name="Text Box 30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57" name="Text Box 30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58" name="Text Box 30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59" name="Text Box 30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60" name="Text Box 30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61" name="Text Box 30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62" name="Text Box 30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63" name="Text Box 30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64" name="Text Box 30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65" name="Text Box 30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66" name="Text Box 30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67" name="Text Box 30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68" name="Text Box 30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69" name="Text Box 30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70" name="Text Box 30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71" name="Text Box 30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72" name="Text Box 30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73" name="Text Box 30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74" name="Text Box 30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75" name="Text Box 30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76" name="Text Box 30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77" name="Text Box 30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78" name="Text Box 30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79" name="Text Box 30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80" name="Text Box 30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81" name="Text Box 30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82" name="Text Box 30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83" name="Text Box 30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84" name="Text Box 30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85" name="Text Box 30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86" name="Text Box 30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87" name="Text Box 30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88" name="Text Box 30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89" name="Text Box 30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90" name="Text Box 30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91" name="Text Box 30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92" name="Text Box 30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93" name="Text Box 30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94" name="Text Box 30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95" name="Text Box 30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96" name="Text Box 30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97" name="Text Box 30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98" name="Text Box 30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599" name="Text Box 30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00" name="Text Box 30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01" name="Text Box 30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02" name="Text Box 30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03" name="Text Box 30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04" name="Text Box 30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05" name="Text Box 30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06" name="Text Box 30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07" name="Text Box 30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08" name="Text Box 30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09" name="Text Box 30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10" name="Text Box 30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11" name="Text Box 30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12" name="Text Box 30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13" name="Text Box 30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14" name="Text Box 30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15" name="Text Box 30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16" name="Text Box 30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17" name="Text Box 30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18" name="Text Box 30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19" name="Text Box 30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20" name="Text Box 30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21" name="Text Box 30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22" name="Text Box 30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23" name="Text Box 30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24" name="Text Box 30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25" name="Text Box 30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26" name="Text Box 30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27" name="Text Box 30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28" name="Text Box 30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29" name="Text Box 30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30" name="Text Box 30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31" name="Text Box 30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32" name="Text Box 30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33" name="Text Box 30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34" name="Text Box 30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35" name="Text Box 30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36" name="Text Box 30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37" name="Text Box 30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38" name="Text Box 30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39" name="Text Box 30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40" name="Text Box 30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41" name="Text Box 30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42" name="Text Box 30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43" name="Text Box 30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44" name="Text Box 30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45" name="Text Box 30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46" name="Text Box 30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47" name="Text Box 30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48" name="Text Box 30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49" name="Text Box 30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50" name="Text Box 30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51" name="Text Box 30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52" name="Text Box 30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53" name="Text Box 31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54" name="Text Box 31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55" name="Text Box 31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56" name="Text Box 31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57" name="Text Box 31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58" name="Text Box 31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59" name="Text Box 31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60" name="Text Box 31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61" name="Text Box 31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62" name="Text Box 31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63" name="Text Box 31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64" name="Text Box 31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65" name="Text Box 31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66" name="Text Box 31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67" name="Text Box 31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68" name="Text Box 31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69" name="Text Box 31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70" name="Text Box 31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71" name="Text Box 31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72" name="Text Box 31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73" name="Text Box 31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74" name="Text Box 31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75" name="Text Box 31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76" name="Text Box 31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77" name="Text Box 31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78" name="Text Box 31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79" name="Text Box 31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80" name="Text Box 31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81" name="Text Box 31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82" name="Text Box 31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83" name="Text Box 31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84" name="Text Box 31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85" name="Text Box 31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86" name="Text Box 31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87" name="Text Box 31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88" name="Text Box 31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89" name="Text Box 31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90" name="Text Box 31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91" name="Text Box 31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92" name="Text Box 31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93" name="Text Box 31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94" name="Text Box 31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95" name="Text Box 31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96" name="Text Box 31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97" name="Text Box 31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98" name="Text Box 31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699" name="Text Box 31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00" name="Text Box 31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01" name="Text Box 31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02" name="Text Box 31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03" name="Text Box 31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04" name="Text Box 31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05" name="Text Box 31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06" name="Text Box 31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07" name="Text Box 31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08" name="Text Box 31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09" name="Text Box 31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10" name="Text Box 31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11" name="Text Box 31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12" name="Text Box 31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13" name="Text Box 31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14" name="Text Box 31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15" name="Text Box 31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16" name="Text Box 31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17" name="Text Box 31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18" name="Text Box 31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19" name="Text Box 31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20" name="Text Box 31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21" name="Text Box 31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22" name="Text Box 31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23" name="Text Box 31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24" name="Text Box 31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25" name="Text Box 31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26" name="Text Box 31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27" name="Text Box 31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28" name="Text Box 31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29" name="Text Box 31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30" name="Text Box 31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31" name="Text Box 31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32" name="Text Box 31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33" name="Text Box 31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34" name="Text Box 31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35" name="Text Box 31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36" name="Text Box 31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37" name="Text Box 31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38" name="Text Box 31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39" name="Text Box 31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40" name="Text Box 31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41" name="Text Box 31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42" name="Text Box 31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43" name="Text Box 31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44" name="Text Box 31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45" name="Text Box 31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46" name="Text Box 31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47" name="Text Box 31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48" name="Text Box 31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49" name="Text Box 31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50" name="Text Box 31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51" name="Text Box 31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52" name="Text Box 31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53" name="Text Box 32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54" name="Text Box 32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55" name="Text Box 32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56" name="Text Box 32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57" name="Text Box 32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58" name="Text Box 32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59" name="Text Box 32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60" name="Text Box 32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61" name="Text Box 32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62" name="Text Box 32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63" name="Text Box 32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64" name="Text Box 32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65" name="Text Box 32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66" name="Text Box 32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67" name="Text Box 32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68" name="Text Box 32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69" name="Text Box 32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70" name="Text Box 32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71" name="Text Box 32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72" name="Text Box 32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73" name="Text Box 32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74" name="Text Box 32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75" name="Text Box 32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76" name="Text Box 32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77" name="Text Box 32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78" name="Text Box 32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79" name="Text Box 32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80" name="Text Box 32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81" name="Text Box 32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82" name="Text Box 32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83" name="Text Box 32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84" name="Text Box 32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85" name="Text Box 32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86" name="Text Box 32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87" name="Text Box 32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88" name="Text Box 32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89" name="Text Box 32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90" name="Text Box 32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91" name="Text Box 32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92" name="Text Box 32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93" name="Text Box 32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94" name="Text Box 32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95" name="Text Box 32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96" name="Text Box 32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97" name="Text Box 32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98" name="Text Box 32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799" name="Text Box 32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00" name="Text Box 32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01" name="Text Box 32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02" name="Text Box 32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03" name="Text Box 32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04" name="Text Box 32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05" name="Text Box 32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06" name="Text Box 32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07" name="Text Box 32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08" name="Text Box 32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09" name="Text Box 32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10" name="Text Box 32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11" name="Text Box 32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12" name="Text Box 32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13" name="Text Box 32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14" name="Text Box 32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15" name="Text Box 32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16" name="Text Box 32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17" name="Text Box 32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18" name="Text Box 32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19" name="Text Box 32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20" name="Text Box 32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21" name="Text Box 32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22" name="Text Box 32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23" name="Text Box 32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24" name="Text Box 32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25" name="Text Box 32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26" name="Text Box 32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27" name="Text Box 32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28" name="Text Box 32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29" name="Text Box 32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30" name="Text Box 32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31" name="Text Box 32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32" name="Text Box 32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33" name="Text Box 32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34" name="Text Box 32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35" name="Text Box 32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36" name="Text Box 32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37" name="Text Box 32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38" name="Text Box 32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39" name="Text Box 32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40" name="Text Box 32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41" name="Text Box 32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42" name="Text Box 32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43" name="Text Box 32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44" name="Text Box 32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45" name="Text Box 32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46" name="Text Box 32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47" name="Text Box 32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48" name="Text Box 32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49" name="Text Box 32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50" name="Text Box 32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51" name="Text Box 32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52" name="Text Box 32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53" name="Text Box 33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54" name="Text Box 33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55" name="Text Box 33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56" name="Text Box 33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57" name="Text Box 33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58" name="Text Box 33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59" name="Text Box 33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60" name="Text Box 33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61" name="Text Box 33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62" name="Text Box 33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63" name="Text Box 33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64" name="Text Box 33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65" name="Text Box 33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66" name="Text Box 33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67" name="Text Box 33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68" name="Text Box 33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69" name="Text Box 33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70" name="Text Box 33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71" name="Text Box 33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72" name="Text Box 33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73" name="Text Box 33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74" name="Text Box 33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75" name="Text Box 33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76" name="Text Box 33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77" name="Text Box 33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78" name="Text Box 33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79" name="Text Box 33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80" name="Text Box 33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81" name="Text Box 33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82" name="Text Box 33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83" name="Text Box 33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84" name="Text Box 33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85" name="Text Box 33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86" name="Text Box 33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87" name="Text Box 33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88" name="Text Box 33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89" name="Text Box 33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90" name="Text Box 33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91" name="Text Box 33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92" name="Text Box 33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93" name="Text Box 33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94" name="Text Box 33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95" name="Text Box 33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96" name="Text Box 33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97" name="Text Box 33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98" name="Text Box 33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899" name="Text Box 33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00" name="Text Box 33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01" name="Text Box 33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02" name="Text Box 33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03" name="Text Box 33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04" name="Text Box 33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05" name="Text Box 33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06" name="Text Box 33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07" name="Text Box 33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08" name="Text Box 33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09" name="Text Box 33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10" name="Text Box 33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11" name="Text Box 33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12" name="Text Box 33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13" name="Text Box 33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14" name="Text Box 33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15" name="Text Box 33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16" name="Text Box 33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17" name="Text Box 33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18" name="Text Box 33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19" name="Text Box 33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20" name="Text Box 33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21" name="Text Box 33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22" name="Text Box 33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23" name="Text Box 33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24" name="Text Box 33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25" name="Text Box 33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26" name="Text Box 33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27" name="Text Box 33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28" name="Text Box 33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29" name="Text Box 33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30" name="Text Box 33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31" name="Text Box 33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32" name="Text Box 33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33" name="Text Box 33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34" name="Text Box 33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35" name="Text Box 33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36" name="Text Box 33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37" name="Text Box 33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38" name="Text Box 33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39" name="Text Box 33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40" name="Text Box 33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41" name="Text Box 33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42" name="Text Box 33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43" name="Text Box 33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44" name="Text Box 33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45" name="Text Box 33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46" name="Text Box 33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47" name="Text Box 33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48" name="Text Box 33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49" name="Text Box 33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50" name="Text Box 33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51" name="Text Box 33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52" name="Text Box 33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53" name="Text Box 34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54" name="Text Box 34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55" name="Text Box 34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56" name="Text Box 34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57" name="Text Box 34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58" name="Text Box 34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59" name="Text Box 34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60" name="Text Box 34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61" name="Text Box 34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62" name="Text Box 34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63" name="Text Box 34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64" name="Text Box 34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65" name="Text Box 34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66" name="Text Box 34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67" name="Text Box 34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68" name="Text Box 34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69" name="Text Box 34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70" name="Text Box 34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71" name="Text Box 34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72" name="Text Box 34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73" name="Text Box 34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74" name="Text Box 34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75" name="Text Box 34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76" name="Text Box 34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77" name="Text Box 34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78" name="Text Box 34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79" name="Text Box 34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80" name="Text Box 34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81" name="Text Box 34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82" name="Text Box 34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83" name="Text Box 34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84" name="Text Box 34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85" name="Text Box 34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86" name="Text Box 34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87" name="Text Box 34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88" name="Text Box 34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89" name="Text Box 34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90" name="Text Box 34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91" name="Text Box 34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92" name="Text Box 34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93" name="Text Box 34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94" name="Text Box 34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95" name="Text Box 34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96" name="Text Box 34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97" name="Text Box 34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98" name="Text Box 34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9999" name="Text Box 34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00" name="Text Box 34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01" name="Text Box 34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02" name="Text Box 34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03" name="Text Box 34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04" name="Text Box 34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05" name="Text Box 34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06" name="Text Box 34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07" name="Text Box 34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08" name="Text Box 34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09" name="Text Box 34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10" name="Text Box 34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11" name="Text Box 34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12" name="Text Box 34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13" name="Text Box 34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14" name="Text Box 34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15" name="Text Box 34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16" name="Text Box 34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17" name="Text Box 34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18" name="Text Box 34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19" name="Text Box 34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20" name="Text Box 34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21" name="Text Box 34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22" name="Text Box 34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23" name="Text Box 34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24" name="Text Box 34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25" name="Text Box 34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26" name="Text Box 34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27" name="Text Box 34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28" name="Text Box 34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29" name="Text Box 34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30" name="Text Box 34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31" name="Text Box 34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32" name="Text Box 34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33" name="Text Box 34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34" name="Text Box 34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35" name="Text Box 34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36" name="Text Box 34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37" name="Text Box 34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38" name="Text Box 34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39" name="Text Box 34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40" name="Text Box 34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41" name="Text Box 34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42" name="Text Box 34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43" name="Text Box 34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44" name="Text Box 34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45" name="Text Box 34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46" name="Text Box 34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47" name="Text Box 34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48" name="Text Box 34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49" name="Text Box 34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50" name="Text Box 34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51" name="Text Box 34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52" name="Text Box 34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53" name="Text Box 35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54" name="Text Box 35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55" name="Text Box 35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56" name="Text Box 35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57" name="Text Box 35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58" name="Text Box 35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59" name="Text Box 35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60" name="Text Box 35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61" name="Text Box 35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62" name="Text Box 35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63" name="Text Box 35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64" name="Text Box 35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65" name="Text Box 35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66" name="Text Box 35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67" name="Text Box 35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68" name="Text Box 35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69" name="Text Box 35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70" name="Text Box 35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71" name="Text Box 35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72" name="Text Box 35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73" name="Text Box 35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74" name="Text Box 35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75" name="Text Box 35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76" name="Text Box 35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77" name="Text Box 35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78" name="Text Box 35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79" name="Text Box 35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80" name="Text Box 35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81" name="Text Box 35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82" name="Text Box 35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83" name="Text Box 35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84" name="Text Box 35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85" name="Text Box 35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86" name="Text Box 35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87" name="Text Box 35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88" name="Text Box 35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89" name="Text Box 35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90" name="Text Box 35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91" name="Text Box 35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92" name="Text Box 35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93" name="Text Box 35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94" name="Text Box 35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95" name="Text Box 35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96" name="Text Box 35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97" name="Text Box 35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98" name="Text Box 35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099" name="Text Box 35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00" name="Text Box 35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01" name="Text Box 35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02" name="Text Box 35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03" name="Text Box 35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04" name="Text Box 35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05" name="Text Box 35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06" name="Text Box 35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07" name="Text Box 35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08" name="Text Box 35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09" name="Text Box 35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10" name="Text Box 35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11" name="Text Box 35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12" name="Text Box 35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13" name="Text Box 35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14" name="Text Box 35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15" name="Text Box 35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16" name="Text Box 35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17" name="Text Box 35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18" name="Text Box 35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19" name="Text Box 35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20" name="Text Box 35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21" name="Text Box 35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22" name="Text Box 35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23" name="Text Box 35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24" name="Text Box 35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25" name="Text Box 35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26" name="Text Box 35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27" name="Text Box 35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28" name="Text Box 35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29" name="Text Box 35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30" name="Text Box 35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31" name="Text Box 35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32" name="Text Box 35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33" name="Text Box 35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34" name="Text Box 35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35" name="Text Box 35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36" name="Text Box 35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37" name="Text Box 35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38" name="Text Box 35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39" name="Text Box 35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40" name="Text Box 35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41" name="Text Box 35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42" name="Text Box 35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43" name="Text Box 35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44" name="Text Box 35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45" name="Text Box 35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46" name="Text Box 35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47" name="Text Box 35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48" name="Text Box 35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49" name="Text Box 35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50" name="Text Box 35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51" name="Text Box 35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52" name="Text Box 35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53" name="Text Box 36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54" name="Text Box 36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55" name="Text Box 36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56" name="Text Box 36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57" name="Text Box 36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58" name="Text Box 36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59" name="Text Box 36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60" name="Text Box 36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61" name="Text Box 36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62" name="Text Box 36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63" name="Text Box 36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64" name="Text Box 36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65" name="Text Box 36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66" name="Text Box 36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67" name="Text Box 36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68" name="Text Box 36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69" name="Text Box 36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70" name="Text Box 36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71" name="Text Box 36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72" name="Text Box 36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73" name="Text Box 36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74" name="Text Box 36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75" name="Text Box 36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76" name="Text Box 36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77" name="Text Box 36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78" name="Text Box 36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79" name="Text Box 36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80" name="Text Box 36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81" name="Text Box 36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82" name="Text Box 36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83" name="Text Box 36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84" name="Text Box 36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85" name="Text Box 36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86" name="Text Box 36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87" name="Text Box 36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88" name="Text Box 36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89" name="Text Box 36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90" name="Text Box 36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91" name="Text Box 36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92" name="Text Box 36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93" name="Text Box 36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94" name="Text Box 36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95" name="Text Box 36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96" name="Text Box 36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97" name="Text Box 36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98" name="Text Box 36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199" name="Text Box 36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00" name="Text Box 36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01" name="Text Box 36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02" name="Text Box 36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03" name="Text Box 36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04" name="Text Box 36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05" name="Text Box 36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06" name="Text Box 36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07" name="Text Box 36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08" name="Text Box 36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09" name="Text Box 36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10" name="Text Box 36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11" name="Text Box 36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12" name="Text Box 36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13" name="Text Box 36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14" name="Text Box 36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15" name="Text Box 36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16" name="Text Box 36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17" name="Text Box 36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18" name="Text Box 36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19" name="Text Box 36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20" name="Text Box 36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21" name="Text Box 36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22" name="Text Box 36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23" name="Text Box 36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24" name="Text Box 36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25" name="Text Box 36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26" name="Text Box 36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27" name="Text Box 36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28" name="Text Box 36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29" name="Text Box 36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30" name="Text Box 36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31" name="Text Box 36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32" name="Text Box 36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33" name="Text Box 36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34" name="Text Box 36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35" name="Text Box 36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36" name="Text Box 36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37" name="Text Box 36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38" name="Text Box 36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39" name="Text Box 36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40" name="Text Box 36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41" name="Text Box 36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42" name="Text Box 36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43" name="Text Box 36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44" name="Text Box 36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45" name="Text Box 36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46" name="Text Box 36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47" name="Text Box 36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48" name="Text Box 36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49" name="Text Box 36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50" name="Text Box 36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51" name="Text Box 36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52" name="Text Box 36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53" name="Text Box 37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54" name="Text Box 37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55" name="Text Box 37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56" name="Text Box 37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57" name="Text Box 37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58" name="Text Box 37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59" name="Text Box 37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60" name="Text Box 37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61" name="Text Box 37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62" name="Text Box 37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63" name="Text Box 37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64" name="Text Box 37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65" name="Text Box 37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66" name="Text Box 37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67" name="Text Box 37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68" name="Text Box 37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69" name="Text Box 37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70" name="Text Box 37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71" name="Text Box 37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72" name="Text Box 37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73" name="Text Box 37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74" name="Text Box 37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75" name="Text Box 37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76" name="Text Box 37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77" name="Text Box 37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78" name="Text Box 37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79" name="Text Box 37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80" name="Text Box 37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81" name="Text Box 37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82" name="Text Box 37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83" name="Text Box 37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84" name="Text Box 37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85" name="Text Box 37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86" name="Text Box 37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87" name="Text Box 37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88" name="Text Box 37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89" name="Text Box 37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90" name="Text Box 37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91" name="Text Box 37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92" name="Text Box 37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93" name="Text Box 37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94" name="Text Box 37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95" name="Text Box 37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96" name="Text Box 37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97" name="Text Box 37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98" name="Text Box 37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299" name="Text Box 37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00" name="Text Box 37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01" name="Text Box 37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02" name="Text Box 37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03" name="Text Box 37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04" name="Text Box 37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05" name="Text Box 37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06" name="Text Box 37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07" name="Text Box 37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08" name="Text Box 37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09" name="Text Box 37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10" name="Text Box 37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11" name="Text Box 37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12" name="Text Box 37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13" name="Text Box 37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14" name="Text Box 37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15" name="Text Box 37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16" name="Text Box 37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17" name="Text Box 37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18" name="Text Box 37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19" name="Text Box 37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20" name="Text Box 37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21" name="Text Box 37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22" name="Text Box 37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23" name="Text Box 37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24" name="Text Box 37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25" name="Text Box 37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26" name="Text Box 37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27" name="Text Box 37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28" name="Text Box 37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29" name="Text Box 37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30" name="Text Box 37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31" name="Text Box 37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32" name="Text Box 37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33" name="Text Box 37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34" name="Text Box 37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35" name="Text Box 37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36" name="Text Box 37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37" name="Text Box 37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38" name="Text Box 37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39" name="Text Box 37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40" name="Text Box 37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41" name="Text Box 37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42" name="Text Box 37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43" name="Text Box 37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44" name="Text Box 37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45" name="Text Box 37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46" name="Text Box 37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47" name="Text Box 37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48" name="Text Box 37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49" name="Text Box 37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50" name="Text Box 37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51" name="Text Box 37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52" name="Text Box 37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53" name="Text Box 38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54" name="Text Box 38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55" name="Text Box 38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56" name="Text Box 38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57" name="Text Box 38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58" name="Text Box 38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59" name="Text Box 38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60" name="Text Box 38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61" name="Text Box 38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62" name="Text Box 38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63" name="Text Box 38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64" name="Text Box 38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65" name="Text Box 38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66" name="Text Box 38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67" name="Text Box 38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68" name="Text Box 38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69" name="Text Box 38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70" name="Text Box 38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71" name="Text Box 38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72" name="Text Box 38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73" name="Text Box 38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74" name="Text Box 38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75" name="Text Box 38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76" name="Text Box 38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77" name="Text Box 38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78" name="Text Box 38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79" name="Text Box 38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80" name="Text Box 38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81" name="Text Box 38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82" name="Text Box 38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83" name="Text Box 38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84" name="Text Box 38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85" name="Text Box 38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86" name="Text Box 38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87" name="Text Box 38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88" name="Text Box 38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89" name="Text Box 38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90" name="Text Box 38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91" name="Text Box 38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92" name="Text Box 38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93" name="Text Box 38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94" name="Text Box 38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95" name="Text Box 38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96" name="Text Box 38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97" name="Text Box 38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98" name="Text Box 38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399" name="Text Box 38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00" name="Text Box 38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01" name="Text Box 38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02" name="Text Box 38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03" name="Text Box 38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04" name="Text Box 38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05" name="Text Box 38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06" name="Text Box 38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07" name="Text Box 38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08" name="Text Box 38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09" name="Text Box 38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10" name="Text Box 38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11" name="Text Box 38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12" name="Text Box 38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13" name="Text Box 38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14" name="Text Box 38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15" name="Text Box 38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16" name="Text Box 38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17" name="Text Box 38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18" name="Text Box 38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19" name="Text Box 38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20" name="Text Box 38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21" name="Text Box 38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22" name="Text Box 38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23" name="Text Box 38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24" name="Text Box 38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25" name="Text Box 38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26" name="Text Box 38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27" name="Text Box 38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28" name="Text Box 38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29" name="Text Box 38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30" name="Text Box 38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31" name="Text Box 38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32" name="Text Box 38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33" name="Text Box 38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34" name="Text Box 38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35" name="Text Box 38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36" name="Text Box 38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37" name="Text Box 38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38" name="Text Box 38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39" name="Text Box 38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40" name="Text Box 38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41" name="Text Box 38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42" name="Text Box 38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43" name="Text Box 38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44" name="Text Box 38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45" name="Text Box 38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46" name="Text Box 38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47" name="Text Box 38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48" name="Text Box 38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49" name="Text Box 38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50" name="Text Box 38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51" name="Text Box 38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52" name="Text Box 38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53" name="Text Box 39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54" name="Text Box 39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55" name="Text Box 39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56" name="Text Box 39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57" name="Text Box 39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58" name="Text Box 39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59" name="Text Box 39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60" name="Text Box 39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61" name="Text Box 39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62" name="Text Box 39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63" name="Text Box 39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64" name="Text Box 39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65" name="Text Box 39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66" name="Text Box 39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67" name="Text Box 39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68" name="Text Box 39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69" name="Text Box 39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70" name="Text Box 39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71" name="Text Box 39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72" name="Text Box 39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73" name="Text Box 39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74" name="Text Box 39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75" name="Text Box 39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76" name="Text Box 39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77" name="Text Box 39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78" name="Text Box 39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79" name="Text Box 39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80" name="Text Box 39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81" name="Text Box 39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82" name="Text Box 39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83" name="Text Box 39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84" name="Text Box 39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85" name="Text Box 39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86" name="Text Box 39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87" name="Text Box 39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88" name="Text Box 39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89" name="Text Box 39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90" name="Text Box 39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91" name="Text Box 39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92" name="Text Box 39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93" name="Text Box 39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94" name="Text Box 39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95" name="Text Box 39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96" name="Text Box 39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97" name="Text Box 39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98" name="Text Box 39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499" name="Text Box 39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00" name="Text Box 39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01" name="Text Box 39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02" name="Text Box 39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03" name="Text Box 39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04" name="Text Box 39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05" name="Text Box 39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06" name="Text Box 39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07" name="Text Box 39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08" name="Text Box 39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09" name="Text Box 39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10" name="Text Box 39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11" name="Text Box 39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12" name="Text Box 39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13" name="Text Box 39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14" name="Text Box 39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15" name="Text Box 39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16" name="Text Box 39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17" name="Text Box 39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18" name="Text Box 39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19" name="Text Box 39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20" name="Text Box 39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21" name="Text Box 39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22" name="Text Box 39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23" name="Text Box 39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24" name="Text Box 39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25" name="Text Box 39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26" name="Text Box 39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27" name="Text Box 39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28" name="Text Box 39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29" name="Text Box 39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30" name="Text Box 39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31" name="Text Box 39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32" name="Text Box 39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33" name="Text Box 39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34" name="Text Box 39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35" name="Text Box 39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36" name="Text Box 39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37" name="Text Box 39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38" name="Text Box 39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39" name="Text Box 39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40" name="Text Box 39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41" name="Text Box 39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42" name="Text Box 39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43" name="Text Box 39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44" name="Text Box 39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45" name="Text Box 39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46" name="Text Box 39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47" name="Text Box 39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48" name="Text Box 39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49" name="Text Box 39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50" name="Text Box 39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51" name="Text Box 39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52" name="Text Box 39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53" name="Text Box 40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54" name="Text Box 40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55" name="Text Box 40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56" name="Text Box 40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57" name="Text Box 40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58" name="Text Box 40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59" name="Text Box 40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60" name="Text Box 40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61" name="Text Box 40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62" name="Text Box 40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63" name="Text Box 40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64" name="Text Box 40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65" name="Text Box 40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66" name="Text Box 40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67" name="Text Box 40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68" name="Text Box 40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69" name="Text Box 40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70" name="Text Box 40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71" name="Text Box 40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72" name="Text Box 40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73" name="Text Box 40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74" name="Text Box 40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75" name="Text Box 40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76" name="Text Box 40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77" name="Text Box 40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78" name="Text Box 40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79" name="Text Box 40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80" name="Text Box 40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81" name="Text Box 40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82" name="Text Box 40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83" name="Text Box 40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84" name="Text Box 40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85" name="Text Box 40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86" name="Text Box 40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87" name="Text Box 40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88" name="Text Box 40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89" name="Text Box 40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90" name="Text Box 40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91" name="Text Box 40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92" name="Text Box 40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93" name="Text Box 40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94" name="Text Box 40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95" name="Text Box 40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96" name="Text Box 40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97" name="Text Box 40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98" name="Text Box 40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599" name="Text Box 40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00" name="Text Box 40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01" name="Text Box 40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02" name="Text Box 40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03" name="Text Box 40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04" name="Text Box 40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05" name="Text Box 40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06" name="Text Box 40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07" name="Text Box 40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08" name="Text Box 40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09" name="Text Box 40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10" name="Text Box 40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11" name="Text Box 40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12" name="Text Box 40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13" name="Text Box 40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14" name="Text Box 40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15" name="Text Box 40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16" name="Text Box 40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17" name="Text Box 40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18" name="Text Box 40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19" name="Text Box 40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20" name="Text Box 40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21" name="Text Box 40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22" name="Text Box 40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23" name="Text Box 40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24" name="Text Box 40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25" name="Text Box 40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26" name="Text Box 40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27" name="Text Box 40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28" name="Text Box 40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29" name="Text Box 40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30" name="Text Box 40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31" name="Text Box 40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32" name="Text Box 40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33" name="Text Box 40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34" name="Text Box 40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35" name="Text Box 40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36" name="Text Box 40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37" name="Text Box 40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38" name="Text Box 40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39" name="Text Box 40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40" name="Text Box 40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41" name="Text Box 40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42" name="Text Box 40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43" name="Text Box 40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44" name="Text Box 40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45" name="Text Box 40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46" name="Text Box 40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47" name="Text Box 40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48" name="Text Box 40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49" name="Text Box 40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50" name="Text Box 40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51" name="Text Box 40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52" name="Text Box 40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53" name="Text Box 41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54" name="Text Box 41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55" name="Text Box 41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56" name="Text Box 41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57" name="Text Box 41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58" name="Text Box 41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59" name="Text Box 41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60" name="Text Box 41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61" name="Text Box 41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62" name="Text Box 41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63" name="Text Box 41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64" name="Text Box 41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65" name="Text Box 41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66" name="Text Box 41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67" name="Text Box 41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68" name="Text Box 41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69" name="Text Box 41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70" name="Text Box 41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71" name="Text Box 41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72" name="Text Box 41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73" name="Text Box 41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74" name="Text Box 41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75" name="Text Box 41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76" name="Text Box 41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77" name="Text Box 41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78" name="Text Box 41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79" name="Text Box 41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80" name="Text Box 41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81" name="Text Box 41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82" name="Text Box 41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83" name="Text Box 41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84" name="Text Box 41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85" name="Text Box 41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86" name="Text Box 41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87" name="Text Box 41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88" name="Text Box 41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89" name="Text Box 41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90" name="Text Box 41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91" name="Text Box 41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92" name="Text Box 41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93" name="Text Box 41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94" name="Text Box 41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95" name="Text Box 41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96" name="Text Box 41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97" name="Text Box 41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98" name="Text Box 41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699" name="Text Box 41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00" name="Text Box 41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01" name="Text Box 41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02" name="Text Box 41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03" name="Text Box 41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04" name="Text Box 41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05" name="Text Box 41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06" name="Text Box 41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07" name="Text Box 41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08" name="Text Box 41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09" name="Text Box 41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10" name="Text Box 41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11" name="Text Box 41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12" name="Text Box 41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13" name="Text Box 41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14" name="Text Box 41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15" name="Text Box 41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16" name="Text Box 41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17" name="Text Box 41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18" name="Text Box 41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19" name="Text Box 41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20" name="Text Box 41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21" name="Text Box 41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22" name="Text Box 41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23" name="Text Box 41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24" name="Text Box 41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25" name="Text Box 41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26" name="Text Box 41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27" name="Text Box 41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28" name="Text Box 41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29" name="Text Box 41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30" name="Text Box 41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31" name="Text Box 41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32" name="Text Box 41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33" name="Text Box 41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34" name="Text Box 41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35" name="Text Box 41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36" name="Text Box 41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37" name="Text Box 41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38" name="Text Box 41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39" name="Text Box 41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40" name="Text Box 41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41" name="Text Box 41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42" name="Text Box 41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43" name="Text Box 41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44" name="Text Box 41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45" name="Text Box 41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46" name="Text Box 41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47" name="Text Box 41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48" name="Text Box 41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49" name="Text Box 41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50" name="Text Box 41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51" name="Text Box 41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52" name="Text Box 41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53" name="Text Box 42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54" name="Text Box 42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55" name="Text Box 42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56" name="Text Box 42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57" name="Text Box 42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58" name="Text Box 42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59" name="Text Box 42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60" name="Text Box 42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61" name="Text Box 42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62" name="Text Box 42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63" name="Text Box 42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64" name="Text Box 42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65" name="Text Box 42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66" name="Text Box 42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67" name="Text Box 42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68" name="Text Box 42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69" name="Text Box 42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70" name="Text Box 42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71" name="Text Box 42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72" name="Text Box 42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73" name="Text Box 42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74" name="Text Box 42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75" name="Text Box 42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76" name="Text Box 42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77" name="Text Box 42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78" name="Text Box 42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79" name="Text Box 42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80" name="Text Box 42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81" name="Text Box 42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82" name="Text Box 42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83" name="Text Box 42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84" name="Text Box 42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85" name="Text Box 42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86" name="Text Box 42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87" name="Text Box 42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88" name="Text Box 42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89" name="Text Box 42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90" name="Text Box 42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91" name="Text Box 42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92" name="Text Box 42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93" name="Text Box 42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94" name="Text Box 42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95" name="Text Box 42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96" name="Text Box 42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97" name="Text Box 42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98" name="Text Box 42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799" name="Text Box 42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00" name="Text Box 42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01" name="Text Box 42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02" name="Text Box 42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03" name="Text Box 42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04" name="Text Box 42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05" name="Text Box 42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06" name="Text Box 42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07" name="Text Box 42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08" name="Text Box 42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09" name="Text Box 42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10" name="Text Box 42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11" name="Text Box 42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12" name="Text Box 42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13" name="Text Box 42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14" name="Text Box 42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15" name="Text Box 42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16" name="Text Box 42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17" name="Text Box 42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18" name="Text Box 42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19" name="Text Box 42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20" name="Text Box 42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21" name="Text Box 42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22" name="Text Box 42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23" name="Text Box 42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24" name="Text Box 42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25" name="Text Box 42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26" name="Text Box 42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27" name="Text Box 42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28" name="Text Box 42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29" name="Text Box 42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30" name="Text Box 42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31" name="Text Box 42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32" name="Text Box 42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33" name="Text Box 42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34" name="Text Box 42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35" name="Text Box 42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36" name="Text Box 42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37" name="Text Box 42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38" name="Text Box 42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39" name="Text Box 42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40" name="Text Box 42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41" name="Text Box 42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42" name="Text Box 42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43" name="Text Box 42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44" name="Text Box 42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45" name="Text Box 42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46" name="Text Box 42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47" name="Text Box 42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48" name="Text Box 42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49" name="Text Box 42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50" name="Text Box 42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51" name="Text Box 42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52" name="Text Box 42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53" name="Text Box 43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54" name="Text Box 43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55" name="Text Box 43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56" name="Text Box 43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57" name="Text Box 43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58" name="Text Box 43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59" name="Text Box 43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60" name="Text Box 43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61" name="Text Box 43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62" name="Text Box 43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63" name="Text Box 43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64" name="Text Box 43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65" name="Text Box 43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66" name="Text Box 43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67" name="Text Box 43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68" name="Text Box 43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69" name="Text Box 43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70" name="Text Box 43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71" name="Text Box 43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72" name="Text Box 43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73" name="Text Box 43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74" name="Text Box 43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75" name="Text Box 43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76" name="Text Box 43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77" name="Text Box 43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78" name="Text Box 43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79" name="Text Box 43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80" name="Text Box 43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81" name="Text Box 43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82" name="Text Box 43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83" name="Text Box 43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84" name="Text Box 43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85" name="Text Box 43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86" name="Text Box 43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87" name="Text Box 43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88" name="Text Box 43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89" name="Text Box 43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90" name="Text Box 43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91" name="Text Box 43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92" name="Text Box 43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93" name="Text Box 43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94" name="Text Box 43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95" name="Text Box 43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96" name="Text Box 43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97" name="Text Box 43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98" name="Text Box 43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899" name="Text Box 43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00" name="Text Box 43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01" name="Text Box 43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02" name="Text Box 43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03" name="Text Box 43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04" name="Text Box 43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05" name="Text Box 43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06" name="Text Box 43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07" name="Text Box 43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08" name="Text Box 43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09" name="Text Box 43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10" name="Text Box 43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11" name="Text Box 43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12" name="Text Box 43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13" name="Text Box 43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14" name="Text Box 43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15" name="Text Box 43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16" name="Text Box 43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17" name="Text Box 43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18" name="Text Box 43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19" name="Text Box 43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20" name="Text Box 43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21" name="Text Box 43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22" name="Text Box 43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23" name="Text Box 43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24" name="Text Box 43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25" name="Text Box 43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26" name="Text Box 43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27" name="Text Box 43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28" name="Text Box 43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29" name="Text Box 43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30" name="Text Box 43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31" name="Text Box 43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32" name="Text Box 43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33" name="Text Box 43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34" name="Text Box 43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35" name="Text Box 43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36" name="Text Box 43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37" name="Text Box 43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38" name="Text Box 43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39" name="Text Box 43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40" name="Text Box 43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41" name="Text Box 43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42" name="Text Box 43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43" name="Text Box 43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44" name="Text Box 43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45" name="Text Box 43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46" name="Text Box 43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47" name="Text Box 43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48" name="Text Box 43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49" name="Text Box 43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50" name="Text Box 43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51" name="Text Box 43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52" name="Text Box 43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53" name="Text Box 44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54" name="Text Box 44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55" name="Text Box 44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56" name="Text Box 44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57" name="Text Box 44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58" name="Text Box 44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59" name="Text Box 44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60" name="Text Box 44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61" name="Text Box 44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62" name="Text Box 44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63" name="Text Box 44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64" name="Text Box 44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65" name="Text Box 44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66" name="Text Box 44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67" name="Text Box 44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68" name="Text Box 44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69" name="Text Box 44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70" name="Text Box 44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71" name="Text Box 44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72" name="Text Box 44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73" name="Text Box 44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74" name="Text Box 44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75" name="Text Box 44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76" name="Text Box 44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77" name="Text Box 44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78" name="Text Box 44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79" name="Text Box 44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80" name="Text Box 44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81" name="Text Box 44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82" name="Text Box 44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83" name="Text Box 44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84" name="Text Box 44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85" name="Text Box 44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86" name="Text Box 44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87" name="Text Box 44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88" name="Text Box 44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89" name="Text Box 44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90" name="Text Box 44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91" name="Text Box 44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92" name="Text Box 44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93" name="Text Box 44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94" name="Text Box 44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95" name="Text Box 44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96" name="Text Box 44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97" name="Text Box 44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98" name="Text Box 44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0999" name="Text Box 44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00" name="Text Box 44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01" name="Text Box 44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02" name="Text Box 44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03" name="Text Box 44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04" name="Text Box 44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05" name="Text Box 44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06" name="Text Box 44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07" name="Text Box 44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08" name="Text Box 44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09" name="Text Box 44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10" name="Text Box 44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11" name="Text Box 44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12" name="Text Box 44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13" name="Text Box 44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14" name="Text Box 44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15" name="Text Box 44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16" name="Text Box 44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17" name="Text Box 44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18" name="Text Box 44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19" name="Text Box 44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20" name="Text Box 44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21" name="Text Box 44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22" name="Text Box 44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23" name="Text Box 44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24" name="Text Box 44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25" name="Text Box 44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26" name="Text Box 44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27" name="Text Box 44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28" name="Text Box 44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29" name="Text Box 44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30" name="Text Box 44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31" name="Text Box 44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32" name="Text Box 44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33" name="Text Box 44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34" name="Text Box 44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35" name="Text Box 44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36" name="Text Box 44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37" name="Text Box 44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38" name="Text Box 44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39" name="Text Box 44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40" name="Text Box 44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41" name="Text Box 44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42" name="Text Box 44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43" name="Text Box 44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44" name="Text Box 44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45" name="Text Box 44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46" name="Text Box 44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47" name="Text Box 44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48" name="Text Box 44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49" name="Text Box 44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50" name="Text Box 44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51" name="Text Box 44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52" name="Text Box 44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53" name="Text Box 45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54" name="Text Box 45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55" name="Text Box 45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56" name="Text Box 45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57" name="Text Box 45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58" name="Text Box 45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59" name="Text Box 45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60" name="Text Box 45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61" name="Text Box 45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62" name="Text Box 45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63" name="Text Box 45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64" name="Text Box 45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65" name="Text Box 45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66" name="Text Box 45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67" name="Text Box 45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68" name="Text Box 45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69" name="Text Box 45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70" name="Text Box 45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71" name="Text Box 45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72" name="Text Box 45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73" name="Text Box 45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74" name="Text Box 45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75" name="Text Box 45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76" name="Text Box 45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77" name="Text Box 45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78" name="Text Box 45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79" name="Text Box 45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80" name="Text Box 45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81" name="Text Box 45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82" name="Text Box 45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83" name="Text Box 45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84" name="Text Box 45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85" name="Text Box 45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86" name="Text Box 45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87" name="Text Box 45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88" name="Text Box 45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89" name="Text Box 45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90" name="Text Box 45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91" name="Text Box 45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92" name="Text Box 45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93" name="Text Box 45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94" name="Text Box 45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95" name="Text Box 45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96" name="Text Box 45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97" name="Text Box 45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98" name="Text Box 45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099" name="Text Box 45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00" name="Text Box 45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01" name="Text Box 45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02" name="Text Box 45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03" name="Text Box 45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04" name="Text Box 45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05" name="Text Box 45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06" name="Text Box 45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07" name="Text Box 45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08" name="Text Box 45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09" name="Text Box 45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10" name="Text Box 45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11" name="Text Box 45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12" name="Text Box 45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13" name="Text Box 45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14" name="Text Box 45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15" name="Text Box 45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16" name="Text Box 45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17" name="Text Box 45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18" name="Text Box 45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19" name="Text Box 45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20" name="Text Box 45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21" name="Text Box 45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22" name="Text Box 45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23" name="Text Box 45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24" name="Text Box 45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25" name="Text Box 45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26" name="Text Box 45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27" name="Text Box 45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28" name="Text Box 45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29" name="Text Box 45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30" name="Text Box 45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31" name="Text Box 45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32" name="Text Box 45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33" name="Text Box 45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34" name="Text Box 45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35" name="Text Box 45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36" name="Text Box 45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37" name="Text Box 45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38" name="Text Box 45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39" name="Text Box 45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40" name="Text Box 45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41" name="Text Box 45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42" name="Text Box 45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43" name="Text Box 45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44" name="Text Box 45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45" name="Text Box 45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46" name="Text Box 45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47" name="Text Box 45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48" name="Text Box 45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49" name="Text Box 45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50" name="Text Box 45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51" name="Text Box 45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52" name="Text Box 45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53" name="Text Box 46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54" name="Text Box 46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55" name="Text Box 46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56" name="Text Box 46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57" name="Text Box 46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58" name="Text Box 46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59" name="Text Box 46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60" name="Text Box 46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61" name="Text Box 46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62" name="Text Box 46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63" name="Text Box 46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64" name="Text Box 46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65" name="Text Box 46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66" name="Text Box 46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67" name="Text Box 46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68" name="Text Box 46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69" name="Text Box 46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70" name="Text Box 46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71" name="Text Box 46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72" name="Text Box 46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73" name="Text Box 46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74" name="Text Box 46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75" name="Text Box 46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76" name="Text Box 46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77" name="Text Box 46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78" name="Text Box 46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79" name="Text Box 46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80" name="Text Box 46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81" name="Text Box 46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82" name="Text Box 46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83" name="Text Box 46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84" name="Text Box 46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85" name="Text Box 46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86" name="Text Box 46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87" name="Text Box 46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88" name="Text Box 46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89" name="Text Box 46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90" name="Text Box 46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91" name="Text Box 46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92" name="Text Box 46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93" name="Text Box 46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94" name="Text Box 46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95" name="Text Box 46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96" name="Text Box 46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97" name="Text Box 46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98" name="Text Box 46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199" name="Text Box 46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00" name="Text Box 46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01" name="Text Box 46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02" name="Text Box 46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03" name="Text Box 46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04" name="Text Box 46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05" name="Text Box 46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06" name="Text Box 46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07" name="Text Box 46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08" name="Text Box 46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09" name="Text Box 46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10" name="Text Box 46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11" name="Text Box 46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12" name="Text Box 46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13" name="Text Box 46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14" name="Text Box 46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15" name="Text Box 46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16" name="Text Box 46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17" name="Text Box 46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18" name="Text Box 46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19" name="Text Box 46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20" name="Text Box 46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21" name="Text Box 46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22" name="Text Box 46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23" name="Text Box 46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24" name="Text Box 46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25" name="Text Box 46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26" name="Text Box 46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27" name="Text Box 46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28" name="Text Box 46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29" name="Text Box 46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30" name="Text Box 46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31" name="Text Box 46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32" name="Text Box 46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33" name="Text Box 46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34" name="Text Box 46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35" name="Text Box 46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36" name="Text Box 46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37" name="Text Box 46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38" name="Text Box 46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39" name="Text Box 46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40" name="Text Box 46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41" name="Text Box 46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42" name="Text Box 46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43" name="Text Box 46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44" name="Text Box 46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45" name="Text Box 46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46" name="Text Box 46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47" name="Text Box 46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48" name="Text Box 46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49" name="Text Box 46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50" name="Text Box 46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51" name="Text Box 46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52" name="Text Box 46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53" name="Text Box 47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54" name="Text Box 47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55" name="Text Box 47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56" name="Text Box 47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57" name="Text Box 47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58" name="Text Box 47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59" name="Text Box 47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60" name="Text Box 47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61" name="Text Box 47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62" name="Text Box 47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63" name="Text Box 47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64" name="Text Box 47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65" name="Text Box 47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66" name="Text Box 47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67" name="Text Box 47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68" name="Text Box 47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69" name="Text Box 47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70" name="Text Box 47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71" name="Text Box 47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72" name="Text Box 47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73" name="Text Box 47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74" name="Text Box 47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75" name="Text Box 47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76" name="Text Box 47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77" name="Text Box 47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78" name="Text Box 47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79" name="Text Box 47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80" name="Text Box 47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81" name="Text Box 47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82" name="Text Box 47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83" name="Text Box 47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84" name="Text Box 47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85" name="Text Box 47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86" name="Text Box 47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87" name="Text Box 47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88" name="Text Box 47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89" name="Text Box 47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90" name="Text Box 47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91" name="Text Box 47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92" name="Text Box 47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93" name="Text Box 47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94" name="Text Box 47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95" name="Text Box 47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96" name="Text Box 47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97" name="Text Box 47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98" name="Text Box 47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299" name="Text Box 47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00" name="Text Box 47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01" name="Text Box 47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02" name="Text Box 47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03" name="Text Box 47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04" name="Text Box 47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05" name="Text Box 47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06" name="Text Box 47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07" name="Text Box 47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08" name="Text Box 47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09" name="Text Box 47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10" name="Text Box 47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11" name="Text Box 47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12" name="Text Box 47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13" name="Text Box 47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14" name="Text Box 47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15" name="Text Box 47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16" name="Text Box 47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17" name="Text Box 47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18" name="Text Box 47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19" name="Text Box 47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20" name="Text Box 47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21" name="Text Box 47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22" name="Text Box 47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23" name="Text Box 47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24" name="Text Box 47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25" name="Text Box 47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26" name="Text Box 47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27" name="Text Box 47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28" name="Text Box 47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29" name="Text Box 47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30" name="Text Box 47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31" name="Text Box 47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32" name="Text Box 47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33" name="Text Box 47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34" name="Text Box 47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35" name="Text Box 47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36" name="Text Box 47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37" name="Text Box 47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38" name="Text Box 47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39" name="Text Box 47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40" name="Text Box 47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41" name="Text Box 47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42" name="Text Box 47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43" name="Text Box 47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44" name="Text Box 47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45" name="Text Box 47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46" name="Text Box 47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47" name="Text Box 47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48" name="Text Box 47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49" name="Text Box 47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50" name="Text Box 47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51" name="Text Box 47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52" name="Text Box 47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53" name="Text Box 48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54" name="Text Box 48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55" name="Text Box 48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56" name="Text Box 48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57" name="Text Box 48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58" name="Text Box 48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59" name="Text Box 48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60" name="Text Box 48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61" name="Text Box 48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62" name="Text Box 48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63" name="Text Box 48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64" name="Text Box 48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65" name="Text Box 48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66" name="Text Box 48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67" name="Text Box 48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68" name="Text Box 48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69" name="Text Box 48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70" name="Text Box 48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71" name="Text Box 48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72" name="Text Box 48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73" name="Text Box 48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74" name="Text Box 48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75" name="Text Box 48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76" name="Text Box 48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77" name="Text Box 48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78" name="Text Box 48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79" name="Text Box 48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80" name="Text Box 48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81" name="Text Box 48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82" name="Text Box 48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83" name="Text Box 48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84" name="Text Box 48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85" name="Text Box 48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86" name="Text Box 48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87" name="Text Box 48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88" name="Text Box 48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89" name="Text Box 48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90" name="Text Box 48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91" name="Text Box 48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92" name="Text Box 48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93" name="Text Box 48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94" name="Text Box 48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95" name="Text Box 48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96" name="Text Box 48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97" name="Text Box 48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98" name="Text Box 48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399" name="Text Box 48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00" name="Text Box 48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01" name="Text Box 48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02" name="Text Box 48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03" name="Text Box 48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04" name="Text Box 48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05" name="Text Box 48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06" name="Text Box 48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07" name="Text Box 48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08" name="Text Box 48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09" name="Text Box 48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10" name="Text Box 48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11" name="Text Box 48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12" name="Text Box 48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13" name="Text Box 48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14" name="Text Box 48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15" name="Text Box 48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16" name="Text Box 48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17" name="Text Box 48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18" name="Text Box 48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19" name="Text Box 48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20" name="Text Box 48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21" name="Text Box 48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22" name="Text Box 48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23" name="Text Box 48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24" name="Text Box 48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25" name="Text Box 48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26" name="Text Box 48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27" name="Text Box 48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28" name="Text Box 48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29" name="Text Box 48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30" name="Text Box 48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31" name="Text Box 48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32" name="Text Box 48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33" name="Text Box 48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34" name="Text Box 48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35" name="Text Box 48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36" name="Text Box 48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37" name="Text Box 48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38" name="Text Box 48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39" name="Text Box 48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40" name="Text Box 48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41" name="Text Box 48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42" name="Text Box 48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43" name="Text Box 48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44" name="Text Box 48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45" name="Text Box 48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46" name="Text Box 48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47" name="Text Box 48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48" name="Text Box 48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49" name="Text Box 48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50" name="Text Box 48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51" name="Text Box 48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52" name="Text Box 48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53" name="Text Box 49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54" name="Text Box 49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55" name="Text Box 49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56" name="Text Box 49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57" name="Text Box 49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58" name="Text Box 49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59" name="Text Box 49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60" name="Text Box 49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61" name="Text Box 49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62" name="Text Box 49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63" name="Text Box 49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64" name="Text Box 49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65" name="Text Box 49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66" name="Text Box 49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67" name="Text Box 49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68" name="Text Box 49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69" name="Text Box 49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70" name="Text Box 49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71" name="Text Box 49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72" name="Text Box 49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73" name="Text Box 49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74" name="Text Box 49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75" name="Text Box 49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76" name="Text Box 49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77" name="Text Box 49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78" name="Text Box 49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79" name="Text Box 49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80" name="Text Box 49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81" name="Text Box 49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82" name="Text Box 49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83" name="Text Box 49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84" name="Text Box 49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85" name="Text Box 49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86" name="Text Box 49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87" name="Text Box 49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88" name="Text Box 49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89" name="Text Box 49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90" name="Text Box 49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91" name="Text Box 49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92" name="Text Box 49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93" name="Text Box 49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94" name="Text Box 49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95" name="Text Box 49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96" name="Text Box 49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97" name="Text Box 49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98" name="Text Box 49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499" name="Text Box 49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00" name="Text Box 49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01" name="Text Box 49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02" name="Text Box 49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03" name="Text Box 49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04" name="Text Box 49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05" name="Text Box 49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06" name="Text Box 49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07" name="Text Box 49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08" name="Text Box 49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09" name="Text Box 49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10" name="Text Box 49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11" name="Text Box 49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12" name="Text Box 49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13" name="Text Box 49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14" name="Text Box 49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15" name="Text Box 49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16" name="Text Box 49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17" name="Text Box 49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18" name="Text Box 49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19" name="Text Box 49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20" name="Text Box 49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21" name="Text Box 49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22" name="Text Box 49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23" name="Text Box 49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24" name="Text Box 49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25" name="Text Box 49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26" name="Text Box 49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27" name="Text Box 49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28" name="Text Box 49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29" name="Text Box 49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30" name="Text Box 49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31" name="Text Box 49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32" name="Text Box 49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33" name="Text Box 49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34" name="Text Box 49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35" name="Text Box 49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36" name="Text Box 49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37" name="Text Box 49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38" name="Text Box 49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39" name="Text Box 49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40" name="Text Box 49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41" name="Text Box 49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42" name="Text Box 49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43" name="Text Box 49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44" name="Text Box 49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45" name="Text Box 49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46" name="Text Box 49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47" name="Text Box 49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48" name="Text Box 49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49" name="Text Box 49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50" name="Text Box 49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51" name="Text Box 49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52" name="Text Box 49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53" name="Text Box 50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54" name="Text Box 50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55" name="Text Box 50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56" name="Text Box 50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57" name="Text Box 50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58" name="Text Box 50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59" name="Text Box 50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60" name="Text Box 50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61" name="Text Box 50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62" name="Text Box 50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63" name="Text Box 50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64" name="Text Box 50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65" name="Text Box 50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66" name="Text Box 50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67" name="Text Box 50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68" name="Text Box 50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69" name="Text Box 50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70" name="Text Box 50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71" name="Text Box 50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72" name="Text Box 50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73" name="Text Box 50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74" name="Text Box 50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75" name="Text Box 50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76" name="Text Box 50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77" name="Text Box 50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78" name="Text Box 50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79" name="Text Box 50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80" name="Text Box 50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81" name="Text Box 50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82" name="Text Box 50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83" name="Text Box 50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84" name="Text Box 50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85" name="Text Box 50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86" name="Text Box 50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87" name="Text Box 50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88" name="Text Box 50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89" name="Text Box 50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90" name="Text Box 50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91" name="Text Box 50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92" name="Text Box 50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93" name="Text Box 50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94" name="Text Box 50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95" name="Text Box 50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96" name="Text Box 50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97" name="Text Box 50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98" name="Text Box 50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599" name="Text Box 50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00" name="Text Box 50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01" name="Text Box 50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02" name="Text Box 50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03" name="Text Box 50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04" name="Text Box 50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05" name="Text Box 50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06" name="Text Box 50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07" name="Text Box 50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08" name="Text Box 50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09" name="Text Box 50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10" name="Text Box 50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11" name="Text Box 50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12" name="Text Box 50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13" name="Text Box 50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14" name="Text Box 50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15" name="Text Box 50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16" name="Text Box 50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17" name="Text Box 50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18" name="Text Box 50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19" name="Text Box 50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20" name="Text Box 50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21" name="Text Box 50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22" name="Text Box 50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23" name="Text Box 50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24" name="Text Box 50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25" name="Text Box 50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26" name="Text Box 50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27" name="Text Box 50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28" name="Text Box 50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29" name="Text Box 50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30" name="Text Box 50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31" name="Text Box 50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32" name="Text Box 50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33" name="Text Box 50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34" name="Text Box 50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35" name="Text Box 50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36" name="Text Box 50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37" name="Text Box 50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38" name="Text Box 50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39" name="Text Box 50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40" name="Text Box 50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41" name="Text Box 50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42" name="Text Box 50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43" name="Text Box 50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44" name="Text Box 50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45" name="Text Box 50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46" name="Text Box 50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47" name="Text Box 50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48" name="Text Box 50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49" name="Text Box 50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50" name="Text Box 50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51" name="Text Box 50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52" name="Text Box 50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53" name="Text Box 51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54" name="Text Box 51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55" name="Text Box 51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56" name="Text Box 51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57" name="Text Box 51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58" name="Text Box 51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59" name="Text Box 51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60" name="Text Box 51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61" name="Text Box 51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62" name="Text Box 51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63" name="Text Box 51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64" name="Text Box 51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65" name="Text Box 51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66" name="Text Box 51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67" name="Text Box 51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68" name="Text Box 51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69" name="Text Box 51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70" name="Text Box 51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71" name="Text Box 51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72" name="Text Box 51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73" name="Text Box 51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74" name="Text Box 51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75" name="Text Box 51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76" name="Text Box 51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77" name="Text Box 51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78" name="Text Box 51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79" name="Text Box 51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80" name="Text Box 51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81" name="Text Box 51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82" name="Text Box 51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83" name="Text Box 51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84" name="Text Box 51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85" name="Text Box 51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86" name="Text Box 51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87" name="Text Box 51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88" name="Text Box 51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89" name="Text Box 51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90" name="Text Box 51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91" name="Text Box 51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92" name="Text Box 51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93" name="Text Box 51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94" name="Text Box 51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95" name="Text Box 51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96" name="Text Box 51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97" name="Text Box 51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98" name="Text Box 51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699" name="Text Box 51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00" name="Text Box 51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01" name="Text Box 51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02" name="Text Box 51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03" name="Text Box 51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04" name="Text Box 51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05" name="Text Box 51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06" name="Text Box 51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07" name="Text Box 51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08" name="Text Box 51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09" name="Text Box 51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10" name="Text Box 51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11" name="Text Box 51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12" name="Text Box 51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13" name="Text Box 51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14" name="Text Box 51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15" name="Text Box 51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16" name="Text Box 51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17" name="Text Box 51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18" name="Text Box 51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19" name="Text Box 51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20" name="Text Box 51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21" name="Text Box 51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22" name="Text Box 51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23" name="Text Box 51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24" name="Text Box 51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25" name="Text Box 51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26" name="Text Box 51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27" name="Text Box 51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28" name="Text Box 51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29" name="Text Box 51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30" name="Text Box 51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31" name="Text Box 51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32" name="Text Box 51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33" name="Text Box 51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34" name="Text Box 51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35" name="Text Box 51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36" name="Text Box 51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37" name="Text Box 51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38" name="Text Box 51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39" name="Text Box 51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40" name="Text Box 51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41" name="Text Box 51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42" name="Text Box 51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43" name="Text Box 51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44" name="Text Box 51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45" name="Text Box 51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46" name="Text Box 51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47" name="Text Box 51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48" name="Text Box 51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49" name="Text Box 51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50" name="Text Box 51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51" name="Text Box 51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52" name="Text Box 51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53" name="Text Box 52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54" name="Text Box 52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55" name="Text Box 52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56" name="Text Box 52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57" name="Text Box 52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58" name="Text Box 52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59" name="Text Box 52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60" name="Text Box 52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61" name="Text Box 52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62" name="Text Box 52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63" name="Text Box 52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64" name="Text Box 52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65" name="Text Box 52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66" name="Text Box 52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67" name="Text Box 52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68" name="Text Box 52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69" name="Text Box 52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70" name="Text Box 52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71" name="Text Box 52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72" name="Text Box 52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73" name="Text Box 52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74" name="Text Box 52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75" name="Text Box 52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76" name="Text Box 52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77" name="Text Box 52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78" name="Text Box 52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79" name="Text Box 52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80" name="Text Box 52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81" name="Text Box 52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82" name="Text Box 52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83" name="Text Box 52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84" name="Text Box 52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85" name="Text Box 52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86" name="Text Box 52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87" name="Text Box 52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88" name="Text Box 52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89" name="Text Box 52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90" name="Text Box 52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91" name="Text Box 52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92" name="Text Box 52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93" name="Text Box 52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94" name="Text Box 52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95" name="Text Box 52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96" name="Text Box 52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97" name="Text Box 52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98" name="Text Box 52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799" name="Text Box 52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00" name="Text Box 52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01" name="Text Box 52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02" name="Text Box 52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03" name="Text Box 52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04" name="Text Box 52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05" name="Text Box 52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06" name="Text Box 52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07" name="Text Box 52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08" name="Text Box 52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09" name="Text Box 52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10" name="Text Box 52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11" name="Text Box 52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12" name="Text Box 52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13" name="Text Box 52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14" name="Text Box 52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15" name="Text Box 52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16" name="Text Box 52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17" name="Text Box 52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18" name="Text Box 52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19" name="Text Box 52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20" name="Text Box 52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21" name="Text Box 52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22" name="Text Box 52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23" name="Text Box 52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24" name="Text Box 52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25" name="Text Box 52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26" name="Text Box 52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27" name="Text Box 52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28" name="Text Box 52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29" name="Text Box 52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30" name="Text Box 52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31" name="Text Box 52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32" name="Text Box 52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33" name="Text Box 52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34" name="Text Box 52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35" name="Text Box 52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36" name="Text Box 52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37" name="Text Box 52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38" name="Text Box 52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39" name="Text Box 52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40" name="Text Box 52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41" name="Text Box 52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42" name="Text Box 52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43" name="Text Box 52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44" name="Text Box 52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45" name="Text Box 52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46" name="Text Box 52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47" name="Text Box 52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48" name="Text Box 52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49" name="Text Box 52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50" name="Text Box 52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51" name="Text Box 52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52" name="Text Box 52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53" name="Text Box 53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54" name="Text Box 53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55" name="Text Box 53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56" name="Text Box 53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57" name="Text Box 53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58" name="Text Box 53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59" name="Text Box 53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60" name="Text Box 53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61" name="Text Box 53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62" name="Text Box 53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63" name="Text Box 53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64" name="Text Box 53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65" name="Text Box 53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66" name="Text Box 53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67" name="Text Box 53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68" name="Text Box 53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69" name="Text Box 53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70" name="Text Box 53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71" name="Text Box 53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72" name="Text Box 53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73" name="Text Box 53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74" name="Text Box 53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75" name="Text Box 53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76" name="Text Box 53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77" name="Text Box 53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78" name="Text Box 53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79" name="Text Box 53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80" name="Text Box 53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81" name="Text Box 53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82" name="Text Box 53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83" name="Text Box 53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84" name="Text Box 53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85" name="Text Box 53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86" name="Text Box 53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87" name="Text Box 53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88" name="Text Box 53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89" name="Text Box 53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90" name="Text Box 53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91" name="Text Box 53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92" name="Text Box 53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93" name="Text Box 53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94" name="Text Box 53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95" name="Text Box 53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96" name="Text Box 53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97" name="Text Box 53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98" name="Text Box 53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899" name="Text Box 53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00" name="Text Box 53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01" name="Text Box 53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02" name="Text Box 53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03" name="Text Box 53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04" name="Text Box 53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05" name="Text Box 53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06" name="Text Box 53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07" name="Text Box 53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08" name="Text Box 53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09" name="Text Box 53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10" name="Text Box 53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11" name="Text Box 53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12" name="Text Box 53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13" name="Text Box 53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14" name="Text Box 53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15" name="Text Box 53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16" name="Text Box 53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17" name="Text Box 53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18" name="Text Box 53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19" name="Text Box 53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20" name="Text Box 53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21" name="Text Box 53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22" name="Text Box 53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23" name="Text Box 53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24" name="Text Box 53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25" name="Text Box 53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26" name="Text Box 53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27" name="Text Box 53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28" name="Text Box 53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29" name="Text Box 53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30" name="Text Box 53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31" name="Text Box 53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32" name="Text Box 53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33" name="Text Box 53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34" name="Text Box 53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35" name="Text Box 53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36" name="Text Box 53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37" name="Text Box 53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38" name="Text Box 53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39" name="Text Box 53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40" name="Text Box 53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41" name="Text Box 53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42" name="Text Box 53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43" name="Text Box 53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44" name="Text Box 53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45" name="Text Box 53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46" name="Text Box 53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47" name="Text Box 53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48" name="Text Box 53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49" name="Text Box 53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50" name="Text Box 53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51" name="Text Box 53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52" name="Text Box 53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53" name="Text Box 54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54" name="Text Box 54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55" name="Text Box 54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56" name="Text Box 54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57" name="Text Box 54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58" name="Text Box 54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59" name="Text Box 54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60" name="Text Box 54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61" name="Text Box 54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62" name="Text Box 54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63" name="Text Box 54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64" name="Text Box 54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65" name="Text Box 54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66" name="Text Box 54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67" name="Text Box 54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68" name="Text Box 54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69" name="Text Box 54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70" name="Text Box 54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71" name="Text Box 54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72" name="Text Box 54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73" name="Text Box 54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74" name="Text Box 54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75" name="Text Box 54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76" name="Text Box 54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77" name="Text Box 54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78" name="Text Box 54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79" name="Text Box 54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80" name="Text Box 54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81" name="Text Box 54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82" name="Text Box 54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83" name="Text Box 54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84" name="Text Box 54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85" name="Text Box 54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86" name="Text Box 54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87" name="Text Box 54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88" name="Text Box 54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89" name="Text Box 54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90" name="Text Box 54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91" name="Text Box 54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92" name="Text Box 54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93" name="Text Box 54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94" name="Text Box 54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95" name="Text Box 54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96" name="Text Box 54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97" name="Text Box 54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98" name="Text Box 54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1999" name="Text Box 54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00" name="Text Box 54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01" name="Text Box 54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02" name="Text Box 54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03" name="Text Box 54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04" name="Text Box 54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05" name="Text Box 54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06" name="Text Box 54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07" name="Text Box 54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08" name="Text Box 54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09" name="Text Box 54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10" name="Text Box 545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11" name="Text Box 545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12" name="Text Box 545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13" name="Text Box 546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14" name="Text Box 546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15" name="Text Box 546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16" name="Text Box 546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17" name="Text Box 546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18" name="Text Box 546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19" name="Text Box 546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20" name="Text Box 546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21" name="Text Box 546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22" name="Text Box 546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23" name="Text Box 547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24" name="Text Box 547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25" name="Text Box 547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26" name="Text Box 547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27" name="Text Box 547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28" name="Text Box 547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29" name="Text Box 547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30" name="Text Box 547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31" name="Text Box 547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32" name="Text Box 547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33" name="Text Box 548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34" name="Text Box 548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35" name="Text Box 548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36" name="Text Box 548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37" name="Text Box 548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38" name="Text Box 548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39" name="Text Box 548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40" name="Text Box 548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41" name="Text Box 548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42" name="Text Box 548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43" name="Text Box 549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44" name="Text Box 549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45" name="Text Box 549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46" name="Text Box 549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47" name="Text Box 549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48" name="Text Box 549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49" name="Text Box 549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50" name="Text Box 549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51" name="Text Box 549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52" name="Text Box 549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53" name="Text Box 550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54" name="Text Box 550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55" name="Text Box 550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56" name="Text Box 550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57" name="Text Box 550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58" name="Text Box 550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59" name="Text Box 550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60" name="Text Box 550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61" name="Text Box 550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62" name="Text Box 550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63" name="Text Box 551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64" name="Text Box 551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65" name="Text Box 551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66" name="Text Box 551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67" name="Text Box 551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68" name="Text Box 551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69" name="Text Box 551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70" name="Text Box 551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71" name="Text Box 551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72" name="Text Box 551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73" name="Text Box 552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74" name="Text Box 552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75" name="Text Box 552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76" name="Text Box 552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77" name="Text Box 552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78" name="Text Box 552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79" name="Text Box 552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80" name="Text Box 552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81" name="Text Box 552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82" name="Text Box 552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83" name="Text Box 553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84" name="Text Box 553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85" name="Text Box 553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86" name="Text Box 553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87" name="Text Box 553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88" name="Text Box 553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89" name="Text Box 553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90" name="Text Box 553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91" name="Text Box 553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92" name="Text Box 553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93" name="Text Box 554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94" name="Text Box 554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95" name="Text Box 554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96" name="Text Box 554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97" name="Text Box 554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98" name="Text Box 554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099" name="Text Box 554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100" name="Text Box 5547"/>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101" name="Text Box 5548"/>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102" name="Text Box 5549"/>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103" name="Text Box 5550"/>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104" name="Text Box 5551"/>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105" name="Text Box 5552"/>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106" name="Text Box 5553"/>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107" name="Text Box 5554"/>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108" name="Text Box 5555"/>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11"/>
    <xdr:sp macro="" textlink="">
      <xdr:nvSpPr>
        <xdr:cNvPr id="12109" name="Text Box 5556"/>
        <xdr:cNvSpPr txBox="1">
          <a:spLocks noChangeArrowheads="1"/>
        </xdr:cNvSpPr>
      </xdr:nvSpPr>
      <xdr:spPr bwMode="auto">
        <a:xfrm>
          <a:off x="4686300" y="86868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10" name="Text Box 94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11" name="Text Box 94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12" name="Text Box 94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13" name="Text Box 94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14" name="Text Box 94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15" name="Text Box 94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16" name="Text Box 94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17" name="Text Box 94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18" name="Text Box 94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19" name="Text Box 94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20" name="Text Box 94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21" name="Text Box 94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22" name="Text Box 94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23" name="Text Box 94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24" name="Text Box 94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25" name="Text Box 94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26" name="Text Box 94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27" name="Text Box 94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28" name="Text Box 94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29" name="Text Box 94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30" name="Text Box 94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31" name="Text Box 94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32" name="Text Box 94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33" name="Text Box 95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34" name="Text Box 95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35" name="Text Box 95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36" name="Text Box 95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37" name="Text Box 95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38" name="Text Box 95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39" name="Text Box 95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40" name="Text Box 95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41" name="Text Box 95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42" name="Text Box 95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43" name="Text Box 95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44" name="Text Box 95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45" name="Text Box 95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46" name="Text Box 95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47" name="Text Box 95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48" name="Text Box 95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49" name="Text Box 95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50" name="Text Box 95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51" name="Text Box 95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52" name="Text Box 95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53" name="Text Box 95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54" name="Text Box 95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55" name="Text Box 95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56" name="Text Box 95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57" name="Text Box 95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58" name="Text Box 95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59" name="Text Box 95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60" name="Text Box 95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61" name="Text Box 95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62" name="Text Box 95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63" name="Text Box 95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64" name="Text Box 95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65" name="Text Box 95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66" name="Text Box 95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67" name="Text Box 95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68" name="Text Box 95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69" name="Text Box 95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70" name="Text Box 95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71" name="Text Box 95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72" name="Text Box 95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73" name="Text Box 95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74" name="Text Box 95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75" name="Text Box 95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76" name="Text Box 95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77" name="Text Box 95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78" name="Text Box 95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79" name="Text Box 95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80" name="Text Box 95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81" name="Text Box 95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82" name="Text Box 95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83" name="Text Box 95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84" name="Text Box 95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85" name="Text Box 95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86" name="Text Box 95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87" name="Text Box 95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88" name="Text Box 95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89" name="Text Box 95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90" name="Text Box 95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91" name="Text Box 95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92" name="Text Box 95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93" name="Text Box 95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94" name="Text Box 95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95" name="Text Box 95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96" name="Text Box 95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97" name="Text Box 95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98" name="Text Box 95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199" name="Text Box 95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00" name="Text Box 95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01" name="Text Box 95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02" name="Text Box 95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03" name="Text Box 95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04" name="Text Box 95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05" name="Text Box 95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06" name="Text Box 95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07" name="Text Box 95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08" name="Text Box 95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09" name="Text Box 95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10" name="Text Box 95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11" name="Text Box 95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12" name="Text Box 95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13" name="Text Box 95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14" name="Text Box 95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15" name="Text Box 95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16" name="Text Box 95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17" name="Text Box 95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18" name="Text Box 95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19" name="Text Box 95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20" name="Text Box 95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21" name="Text Box 95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22" name="Text Box 95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23" name="Text Box 95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24" name="Text Box 95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25" name="Text Box 95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26" name="Text Box 95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27" name="Text Box 95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28" name="Text Box 95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29" name="Text Box 95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30" name="Text Box 95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31" name="Text Box 95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32" name="Text Box 95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33" name="Text Box 96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34" name="Text Box 96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35" name="Text Box 96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36" name="Text Box 96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37" name="Text Box 96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38" name="Text Box 96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39" name="Text Box 96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40" name="Text Box 96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41" name="Text Box 96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42" name="Text Box 96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43" name="Text Box 96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44" name="Text Box 96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45" name="Text Box 96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46" name="Text Box 96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47" name="Text Box 96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48" name="Text Box 96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49" name="Text Box 96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50" name="Text Box 96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51" name="Text Box 96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52" name="Text Box 96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53" name="Text Box 96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54" name="Text Box 96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55" name="Text Box 96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56" name="Text Box 96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57" name="Text Box 96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58" name="Text Box 96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59" name="Text Box 96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60" name="Text Box 96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61" name="Text Box 96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62" name="Text Box 96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63" name="Text Box 96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64" name="Text Box 102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65" name="Text Box 102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66" name="Text Box 102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67" name="Text Box 102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68" name="Text Box 102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69" name="Text Box 102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70" name="Text Box 102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71" name="Text Box 102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72" name="Text Box 102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73" name="Text Box 102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74" name="Text Box 103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75" name="Text Box 103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76" name="Text Box 103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77" name="Text Box 103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78" name="Text Box 103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79" name="Text Box 103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80" name="Text Box 103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81" name="Text Box 103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82" name="Text Box 103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83" name="Text Box 103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84" name="Text Box 103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85" name="Text Box 103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86" name="Text Box 103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87" name="Text Box 103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88" name="Text Box 103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89" name="Text Box 103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90" name="Text Box 103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91" name="Text Box 103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92" name="Text Box 103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93" name="Text Box 103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94" name="Text Box 103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95" name="Text Box 103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96" name="Text Box 103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97" name="Text Box 103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98" name="Text Box 103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299" name="Text Box 103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00" name="Text Box 103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01" name="Text Box 103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02" name="Text Box 103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03" name="Text Box 103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04" name="Text Box 103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05" name="Text Box 103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06" name="Text Box 112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07" name="Text Box 112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08" name="Text Box 112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09" name="Text Box 112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10" name="Text Box 112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11" name="Text Box 112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12" name="Text Box 112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13" name="Text Box 112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14" name="Text Box 112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15" name="Text Box 112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16" name="Text Box 112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17" name="Text Box 112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18" name="Text Box 112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19" name="Text Box 112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20" name="Text Box 113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21" name="Text Box 113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22" name="Text Box 113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23" name="Text Box 113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24" name="Text Box 113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25" name="Text Box 113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26" name="Text Box 113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27" name="Text Box 113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28" name="Text Box 113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29" name="Text Box 113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30" name="Text Box 113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31" name="Text Box 113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32" name="Text Box 113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33" name="Text Box 113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34" name="Text Box 113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35" name="Text Box 113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36" name="Text Box 113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37" name="Text Box 113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38" name="Text Box 113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39" name="Text Box 113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40" name="Text Box 113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41" name="Text Box 113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42" name="Text Box 113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43" name="Text Box 113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44" name="Text Box 113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45" name="Text Box 113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46" name="Text Box 113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47" name="Text Box 113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48" name="Text Box 113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49" name="Text Box 113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50" name="Text Box 113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51" name="Text Box 113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52" name="Text Box 113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53" name="Text Box 113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54" name="Text Box 113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55" name="Text Box 113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56" name="Text Box 113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57" name="Text Box 113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58" name="Text Box 113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59" name="Text Box 113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60" name="Text Box 113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61" name="Text Box 113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62" name="Text Box 113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63" name="Text Box 113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64" name="Text Box 113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65" name="Text Box 113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66" name="Text Box 113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67" name="Text Box 113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68" name="Text Box 113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69" name="Text Box 113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70" name="Text Box 113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71" name="Text Box 113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72" name="Text Box 113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73" name="Text Box 113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74" name="Text Box 113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75" name="Text Box 113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76" name="Text Box 113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77" name="Text Box 113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78" name="Text Box 113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79" name="Text Box 113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80" name="Text Box 113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81" name="Text Box 113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82" name="Text Box 113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83" name="Text Box 113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84" name="Text Box 113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85" name="Text Box 113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86" name="Text Box 113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87" name="Text Box 113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88" name="Text Box 113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89" name="Text Box 113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90" name="Text Box 113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91" name="Text Box 113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92" name="Text Box 113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93" name="Text Box 113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94" name="Text Box 113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95" name="Text Box 113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96" name="Text Box 113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97" name="Text Box 113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98" name="Text Box 113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399" name="Text Box 113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00" name="Text Box 113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01" name="Text Box 113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02" name="Text Box 113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03" name="Text Box 113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04" name="Text Box 113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05" name="Text Box 113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06" name="Text Box 113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07" name="Text Box 113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08" name="Text Box 113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09" name="Text Box 113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10" name="Text Box 113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11" name="Text Box 113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12" name="Text Box 113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13" name="Text Box 113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14" name="Text Box 113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15" name="Text Box 113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16" name="Text Box 113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17" name="Text Box 113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18" name="Text Box 113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19" name="Text Box 113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20" name="Text Box 114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21" name="Text Box 114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22" name="Text Box 114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23" name="Text Box 114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24" name="Text Box 114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25" name="Text Box 114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26" name="Text Box 114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27" name="Text Box 114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28" name="Text Box 114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29" name="Text Box 114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30" name="Text Box 114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31" name="Text Box 114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32" name="Text Box 114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33" name="Text Box 114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34" name="Text Box 114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35" name="Text Box 114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36" name="Text Box 114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37" name="Text Box 114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38" name="Text Box 114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39" name="Text Box 114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40" name="Text Box 114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41" name="Text Box 114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42" name="Text Box 114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43" name="Text Box 114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44" name="Text Box 114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45" name="Text Box 114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46" name="Text Box 114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47" name="Text Box 114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48" name="Text Box 114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49" name="Text Box 114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50" name="Text Box 114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51" name="Text Box 114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52" name="Text Box 114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53" name="Text Box 114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54" name="Text Box 114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55" name="Text Box 114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56" name="Text Box 114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57" name="Text Box 114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58" name="Text Box 114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59" name="Text Box 114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60" name="Text Box 114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61" name="Text Box 114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62" name="Text Box 114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63" name="Text Box 114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64" name="Text Box 114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65" name="Text Box 114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66" name="Text Box 114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67" name="Text Box 114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68" name="Text Box 114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69" name="Text Box 114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70" name="Text Box 114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71" name="Text Box 114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72" name="Text Box 114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73" name="Text Box 114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74" name="Text Box 114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75" name="Text Box 114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76" name="Text Box 114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77" name="Text Box 114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78" name="Text Box 114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79" name="Text Box 114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80" name="Text Box 114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81" name="Text Box 114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82" name="Text Box 114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83" name="Text Box 114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84" name="Text Box 114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85" name="Text Box 114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86" name="Text Box 114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87" name="Text Box 114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88" name="Text Box 114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89" name="Text Box 114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90" name="Text Box 114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91" name="Text Box 114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92" name="Text Box 114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93" name="Text Box 114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94" name="Text Box 114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95" name="Text Box 114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96" name="Text Box 114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97" name="Text Box 114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98" name="Text Box 114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499" name="Text Box 114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00" name="Text Box 114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01" name="Text Box 114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02" name="Text Box 114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03" name="Text Box 114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04" name="Text Box 114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05" name="Text Box 114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06" name="Text Box 114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07" name="Text Box 114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08" name="Text Box 114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09" name="Text Box 114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10" name="Text Box 114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11" name="Text Box 114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12" name="Text Box 114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13" name="Text Box 114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14" name="Text Box 114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15" name="Text Box 114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16" name="Text Box 114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17" name="Text Box 114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18" name="Text Box 114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19" name="Text Box 114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20" name="Text Box 115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21" name="Text Box 115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22" name="Text Box 115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23" name="Text Box 115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24" name="Text Box 115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25" name="Text Box 115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26" name="Text Box 115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27" name="Text Box 115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28" name="Text Box 115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29" name="Text Box 115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30" name="Text Box 115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31" name="Text Box 115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32" name="Text Box 115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33" name="Text Box 115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34" name="Text Box 115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35" name="Text Box 115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36" name="Text Box 115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37" name="Text Box 115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38" name="Text Box 115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39" name="Text Box 115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40" name="Text Box 115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41" name="Text Box 115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42" name="Text Box 115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43" name="Text Box 115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44" name="Text Box 115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45" name="Text Box 115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46" name="Text Box 115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47" name="Text Box 115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48" name="Text Box 115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49" name="Text Box 115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50" name="Text Box 115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51" name="Text Box 115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52" name="Text Box 115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53" name="Text Box 115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54" name="Text Box 115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55" name="Text Box 115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56" name="Text Box 115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57" name="Text Box 115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58" name="Text Box 115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59" name="Text Box 115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60" name="Text Box 115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61" name="Text Box 115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62" name="Text Box 115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63" name="Text Box 115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64" name="Text Box 115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65" name="Text Box 115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66" name="Text Box 115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67" name="Text Box 115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68" name="Text Box 115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69" name="Text Box 115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70" name="Text Box 94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71" name="Text Box 94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72" name="Text Box 94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73" name="Text Box 94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74" name="Text Box 94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75" name="Text Box 94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76" name="Text Box 94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77" name="Text Box 94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78" name="Text Box 94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79" name="Text Box 94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80" name="Text Box 94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81" name="Text Box 94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82" name="Text Box 94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83" name="Text Box 94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84" name="Text Box 94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85" name="Text Box 94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86" name="Text Box 94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87" name="Text Box 94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88" name="Text Box 94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89" name="Text Box 94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90" name="Text Box 94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91" name="Text Box 94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92" name="Text Box 94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93" name="Text Box 95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94" name="Text Box 95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95" name="Text Box 95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96" name="Text Box 95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97" name="Text Box 95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98" name="Text Box 95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599" name="Text Box 95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00" name="Text Box 95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01" name="Text Box 95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02" name="Text Box 95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03" name="Text Box 95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04" name="Text Box 95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05" name="Text Box 95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06" name="Text Box 95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07" name="Text Box 95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08" name="Text Box 95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09" name="Text Box 95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10" name="Text Box 95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11" name="Text Box 95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12" name="Text Box 95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13" name="Text Box 95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14" name="Text Box 95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15" name="Text Box 95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16" name="Text Box 95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17" name="Text Box 95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18" name="Text Box 95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19" name="Text Box 95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20" name="Text Box 95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21" name="Text Box 95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22" name="Text Box 95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23" name="Text Box 95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24" name="Text Box 95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25" name="Text Box 95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26" name="Text Box 95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27" name="Text Box 95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28" name="Text Box 95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29" name="Text Box 95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30" name="Text Box 95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31" name="Text Box 95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32" name="Text Box 95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33" name="Text Box 95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34" name="Text Box 95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35" name="Text Box 95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36" name="Text Box 95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37" name="Text Box 95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38" name="Text Box 95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39" name="Text Box 95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40" name="Text Box 95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41" name="Text Box 95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42" name="Text Box 95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43" name="Text Box 95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44" name="Text Box 95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45" name="Text Box 95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46" name="Text Box 95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47" name="Text Box 95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48" name="Text Box 95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49" name="Text Box 95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50" name="Text Box 95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51" name="Text Box 95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52" name="Text Box 95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53" name="Text Box 95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54" name="Text Box 95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55" name="Text Box 95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56" name="Text Box 95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57" name="Text Box 95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58" name="Text Box 95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59" name="Text Box 95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60" name="Text Box 95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61" name="Text Box 95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62" name="Text Box 95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63" name="Text Box 95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64" name="Text Box 95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65" name="Text Box 95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66" name="Text Box 95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67" name="Text Box 95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68" name="Text Box 95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69" name="Text Box 95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70" name="Text Box 95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71" name="Text Box 95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72" name="Text Box 95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73" name="Text Box 95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74" name="Text Box 95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75" name="Text Box 95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76" name="Text Box 95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77" name="Text Box 95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78" name="Text Box 95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79" name="Text Box 95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80" name="Text Box 95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81" name="Text Box 95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82" name="Text Box 95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83" name="Text Box 95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84" name="Text Box 95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85" name="Text Box 95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86" name="Text Box 95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87" name="Text Box 95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88" name="Text Box 95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89" name="Text Box 95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90" name="Text Box 95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91" name="Text Box 95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92" name="Text Box 95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93" name="Text Box 96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94" name="Text Box 96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95" name="Text Box 96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96" name="Text Box 96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97" name="Text Box 96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98" name="Text Box 96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699" name="Text Box 96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00" name="Text Box 96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01" name="Text Box 96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02" name="Text Box 96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03" name="Text Box 96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04" name="Text Box 96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05" name="Text Box 96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06" name="Text Box 96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07" name="Text Box 96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08" name="Text Box 96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09" name="Text Box 96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10" name="Text Box 96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11" name="Text Box 96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12" name="Text Box 96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13" name="Text Box 96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14" name="Text Box 96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15" name="Text Box 96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16" name="Text Box 96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17" name="Text Box 96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18" name="Text Box 96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19" name="Text Box 96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20" name="Text Box 96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21" name="Text Box 96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22" name="Text Box 96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23" name="Text Box 96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24" name="Text Box 102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25" name="Text Box 102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26" name="Text Box 102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27" name="Text Box 102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28" name="Text Box 102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29" name="Text Box 102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30" name="Text Box 102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31" name="Text Box 102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32" name="Text Box 102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33" name="Text Box 102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34" name="Text Box 103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35" name="Text Box 103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36" name="Text Box 103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37" name="Text Box 103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38" name="Text Box 103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39" name="Text Box 103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40" name="Text Box 103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41" name="Text Box 103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42" name="Text Box 103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43" name="Text Box 103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44" name="Text Box 103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45" name="Text Box 103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46" name="Text Box 103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47" name="Text Box 103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48" name="Text Box 103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49" name="Text Box 103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50" name="Text Box 103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51" name="Text Box 103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52" name="Text Box 103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53" name="Text Box 103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54" name="Text Box 103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55" name="Text Box 103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56" name="Text Box 103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57" name="Text Box 103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58" name="Text Box 103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59" name="Text Box 103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60" name="Text Box 103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61" name="Text Box 103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62" name="Text Box 103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63" name="Text Box 103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64" name="Text Box 103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65" name="Text Box 103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66" name="Text Box 112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67" name="Text Box 112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68" name="Text Box 112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69" name="Text Box 112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70" name="Text Box 112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71" name="Text Box 112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72" name="Text Box 112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73" name="Text Box 112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74" name="Text Box 112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75" name="Text Box 112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76" name="Text Box 112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77" name="Text Box 112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78" name="Text Box 112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79" name="Text Box 112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80" name="Text Box 113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81" name="Text Box 113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82" name="Text Box 113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83" name="Text Box 113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84" name="Text Box 113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85" name="Text Box 113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86" name="Text Box 113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87" name="Text Box 113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88" name="Text Box 113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89" name="Text Box 113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90" name="Text Box 113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91" name="Text Box 113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92" name="Text Box 113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93" name="Text Box 113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94" name="Text Box 113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95" name="Text Box 113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96" name="Text Box 113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97" name="Text Box 113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98" name="Text Box 113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799" name="Text Box 113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00" name="Text Box 113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01" name="Text Box 113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02" name="Text Box 113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03" name="Text Box 113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04" name="Text Box 113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05" name="Text Box 113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06" name="Text Box 113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07" name="Text Box 113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08" name="Text Box 113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09" name="Text Box 113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10" name="Text Box 113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11" name="Text Box 113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12" name="Text Box 113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13" name="Text Box 113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14" name="Text Box 113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15" name="Text Box 113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16" name="Text Box 113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17" name="Text Box 113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18" name="Text Box 113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19" name="Text Box 113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20" name="Text Box 113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21" name="Text Box 113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22" name="Text Box 113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23" name="Text Box 113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24" name="Text Box 113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25" name="Text Box 113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26" name="Text Box 113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27" name="Text Box 113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28" name="Text Box 113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29" name="Text Box 113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30" name="Text Box 113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31" name="Text Box 113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32" name="Text Box 113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33" name="Text Box 113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34" name="Text Box 113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35" name="Text Box 113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36" name="Text Box 113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37" name="Text Box 113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38" name="Text Box 113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39" name="Text Box 113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40" name="Text Box 113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41" name="Text Box 113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42" name="Text Box 113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43" name="Text Box 113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44" name="Text Box 113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45" name="Text Box 113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46" name="Text Box 113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47" name="Text Box 113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48" name="Text Box 113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49" name="Text Box 113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50" name="Text Box 113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51" name="Text Box 113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52" name="Text Box 113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53" name="Text Box 113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54" name="Text Box 113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55" name="Text Box 113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56" name="Text Box 113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57" name="Text Box 113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58" name="Text Box 113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59" name="Text Box 113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60" name="Text Box 113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61" name="Text Box 113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62" name="Text Box 113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63" name="Text Box 113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64" name="Text Box 113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65" name="Text Box 113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66" name="Text Box 113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67" name="Text Box 113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68" name="Text Box 113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69" name="Text Box 113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70" name="Text Box 113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71" name="Text Box 113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72" name="Text Box 113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73" name="Text Box 113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74" name="Text Box 113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75" name="Text Box 113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76" name="Text Box 113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77" name="Text Box 113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78" name="Text Box 113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79" name="Text Box 113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80" name="Text Box 114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81" name="Text Box 114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82" name="Text Box 114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83" name="Text Box 114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84" name="Text Box 114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85" name="Text Box 114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86" name="Text Box 114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87" name="Text Box 114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88" name="Text Box 114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89" name="Text Box 114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90" name="Text Box 114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91" name="Text Box 114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92" name="Text Box 114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93" name="Text Box 114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94" name="Text Box 114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95" name="Text Box 114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96" name="Text Box 114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97" name="Text Box 114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98" name="Text Box 114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899" name="Text Box 114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00" name="Text Box 114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01" name="Text Box 114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02" name="Text Box 114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03" name="Text Box 114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04" name="Text Box 114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05" name="Text Box 114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06" name="Text Box 114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07" name="Text Box 114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08" name="Text Box 114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09" name="Text Box 114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10" name="Text Box 114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11" name="Text Box 114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12" name="Text Box 114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13" name="Text Box 114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14" name="Text Box 114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15" name="Text Box 114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16" name="Text Box 114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17" name="Text Box 114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18" name="Text Box 114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19" name="Text Box 114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20" name="Text Box 114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21" name="Text Box 114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22" name="Text Box 114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23" name="Text Box 114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24" name="Text Box 114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25" name="Text Box 114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26" name="Text Box 114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27" name="Text Box 114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28" name="Text Box 114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29" name="Text Box 114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30" name="Text Box 114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31" name="Text Box 114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32" name="Text Box 114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33" name="Text Box 114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34" name="Text Box 114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35" name="Text Box 114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36" name="Text Box 114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37" name="Text Box 114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38" name="Text Box 114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39" name="Text Box 114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40" name="Text Box 114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41" name="Text Box 114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42" name="Text Box 114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43" name="Text Box 114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44" name="Text Box 114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45" name="Text Box 114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46" name="Text Box 114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47" name="Text Box 114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48" name="Text Box 114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49" name="Text Box 114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50" name="Text Box 114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51" name="Text Box 114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52" name="Text Box 114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53" name="Text Box 114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54" name="Text Box 114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55" name="Text Box 114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56" name="Text Box 114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57" name="Text Box 114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58" name="Text Box 114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59" name="Text Box 114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60" name="Text Box 114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61" name="Text Box 114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62" name="Text Box 114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63" name="Text Box 114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64" name="Text Box 114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65" name="Text Box 114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66" name="Text Box 114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67" name="Text Box 114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68" name="Text Box 114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69" name="Text Box 114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70" name="Text Box 114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71" name="Text Box 114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72" name="Text Box 114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73" name="Text Box 114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74" name="Text Box 114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75" name="Text Box 114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76" name="Text Box 114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77" name="Text Box 114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78" name="Text Box 114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79" name="Text Box 114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80" name="Text Box 115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81" name="Text Box 115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82" name="Text Box 115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83" name="Text Box 115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84" name="Text Box 115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85" name="Text Box 115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86" name="Text Box 115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87" name="Text Box 115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88" name="Text Box 115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89" name="Text Box 115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90" name="Text Box 115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91" name="Text Box 115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92" name="Text Box 115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93" name="Text Box 115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94" name="Text Box 115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95" name="Text Box 115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96" name="Text Box 115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97" name="Text Box 115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98" name="Text Box 115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2999" name="Text Box 115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00" name="Text Box 115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01" name="Text Box 115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02" name="Text Box 115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03" name="Text Box 115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04" name="Text Box 115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05" name="Text Box 115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06" name="Text Box 115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07" name="Text Box 115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08" name="Text Box 115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09" name="Text Box 115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10" name="Text Box 115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11" name="Text Box 115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12" name="Text Box 115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13" name="Text Box 115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14" name="Text Box 115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15" name="Text Box 115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16" name="Text Box 115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17" name="Text Box 115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18" name="Text Box 115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19" name="Text Box 115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20" name="Text Box 115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21" name="Text Box 115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22" name="Text Box 115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23" name="Text Box 115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24" name="Text Box 115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25" name="Text Box 115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26" name="Text Box 115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27" name="Text Box 115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28" name="Text Box 115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29" name="Text Box 115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30" name="Text Box 94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31" name="Text Box 94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32" name="Text Box 94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33" name="Text Box 94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34" name="Text Box 94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35" name="Text Box 94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36" name="Text Box 94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37" name="Text Box 94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38" name="Text Box 94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39" name="Text Box 94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40" name="Text Box 94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41" name="Text Box 94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42" name="Text Box 94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43" name="Text Box 94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44" name="Text Box 94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45" name="Text Box 94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46" name="Text Box 94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47" name="Text Box 94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48" name="Text Box 94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49" name="Text Box 94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50" name="Text Box 94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51" name="Text Box 94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52" name="Text Box 94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53" name="Text Box 95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54" name="Text Box 95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55" name="Text Box 95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56" name="Text Box 95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57" name="Text Box 95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58" name="Text Box 95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59" name="Text Box 95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60" name="Text Box 95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61" name="Text Box 95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62" name="Text Box 95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63" name="Text Box 95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64" name="Text Box 95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65" name="Text Box 95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66" name="Text Box 95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67" name="Text Box 95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68" name="Text Box 95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69" name="Text Box 95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70" name="Text Box 95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71" name="Text Box 95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72" name="Text Box 95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73" name="Text Box 95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74" name="Text Box 95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75" name="Text Box 95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76" name="Text Box 95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77" name="Text Box 95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78" name="Text Box 95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79" name="Text Box 95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80" name="Text Box 95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81" name="Text Box 95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82" name="Text Box 95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83" name="Text Box 95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84" name="Text Box 95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85" name="Text Box 95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86" name="Text Box 95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87" name="Text Box 95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88" name="Text Box 95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89" name="Text Box 95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90" name="Text Box 95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91" name="Text Box 95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92" name="Text Box 95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93" name="Text Box 95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94" name="Text Box 95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95" name="Text Box 95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96" name="Text Box 95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97" name="Text Box 95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98" name="Text Box 95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099" name="Text Box 95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00" name="Text Box 95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01" name="Text Box 95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02" name="Text Box 95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03" name="Text Box 95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04" name="Text Box 95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05" name="Text Box 95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06" name="Text Box 95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07" name="Text Box 95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08" name="Text Box 95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09" name="Text Box 95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10" name="Text Box 95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11" name="Text Box 95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12" name="Text Box 95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13" name="Text Box 95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14" name="Text Box 95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15" name="Text Box 95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16" name="Text Box 95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17" name="Text Box 95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18" name="Text Box 95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19" name="Text Box 95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20" name="Text Box 95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21" name="Text Box 95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22" name="Text Box 95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23" name="Text Box 95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24" name="Text Box 95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25" name="Text Box 95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26" name="Text Box 95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27" name="Text Box 95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28" name="Text Box 95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29" name="Text Box 95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30" name="Text Box 95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31" name="Text Box 95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32" name="Text Box 95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33" name="Text Box 95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34" name="Text Box 95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35" name="Text Box 95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36" name="Text Box 95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37" name="Text Box 95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38" name="Text Box 95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39" name="Text Box 95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40" name="Text Box 95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41" name="Text Box 95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42" name="Text Box 95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43" name="Text Box 95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44" name="Text Box 95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45" name="Text Box 95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46" name="Text Box 95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47" name="Text Box 95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48" name="Text Box 95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49" name="Text Box 95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50" name="Text Box 95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51" name="Text Box 95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52" name="Text Box 95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53" name="Text Box 96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54" name="Text Box 96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55" name="Text Box 96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56" name="Text Box 96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57" name="Text Box 96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58" name="Text Box 96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59" name="Text Box 96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60" name="Text Box 96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61" name="Text Box 96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62" name="Text Box 96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63" name="Text Box 96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64" name="Text Box 96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65" name="Text Box 96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66" name="Text Box 96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67" name="Text Box 96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68" name="Text Box 96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69" name="Text Box 96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70" name="Text Box 96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71" name="Text Box 96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72" name="Text Box 96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73" name="Text Box 96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74" name="Text Box 96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75" name="Text Box 96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76" name="Text Box 96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77" name="Text Box 96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78" name="Text Box 96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79" name="Text Box 96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80" name="Text Box 96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81" name="Text Box 96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82" name="Text Box 96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83" name="Text Box 96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84" name="Text Box 102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85" name="Text Box 102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86" name="Text Box 102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87" name="Text Box 102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88" name="Text Box 102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89" name="Text Box 102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90" name="Text Box 102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91" name="Text Box 102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92" name="Text Box 102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93" name="Text Box 102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94" name="Text Box 103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95" name="Text Box 103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96" name="Text Box 103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97" name="Text Box 103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98" name="Text Box 103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199" name="Text Box 103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00" name="Text Box 103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01" name="Text Box 103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02" name="Text Box 103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03" name="Text Box 103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04" name="Text Box 103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05" name="Text Box 103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06" name="Text Box 103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07" name="Text Box 103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08" name="Text Box 103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09" name="Text Box 103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10" name="Text Box 103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11" name="Text Box 103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12" name="Text Box 103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13" name="Text Box 103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14" name="Text Box 103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15" name="Text Box 103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16" name="Text Box 103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17" name="Text Box 103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18" name="Text Box 103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19" name="Text Box 103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20" name="Text Box 103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21" name="Text Box 103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22" name="Text Box 103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23" name="Text Box 103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24" name="Text Box 103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25" name="Text Box 103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26" name="Text Box 112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27" name="Text Box 112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28" name="Text Box 112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29" name="Text Box 112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30" name="Text Box 112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31" name="Text Box 112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32" name="Text Box 112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33" name="Text Box 112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34" name="Text Box 112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35" name="Text Box 112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36" name="Text Box 112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37" name="Text Box 112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38" name="Text Box 112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39" name="Text Box 112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40" name="Text Box 113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41" name="Text Box 113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42" name="Text Box 113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43" name="Text Box 113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44" name="Text Box 113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45" name="Text Box 113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46" name="Text Box 113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47" name="Text Box 113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48" name="Text Box 113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49" name="Text Box 113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50" name="Text Box 113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51" name="Text Box 113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52" name="Text Box 113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53" name="Text Box 113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54" name="Text Box 113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55" name="Text Box 113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56" name="Text Box 113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57" name="Text Box 113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58" name="Text Box 113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59" name="Text Box 113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60" name="Text Box 113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61" name="Text Box 113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62" name="Text Box 113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63" name="Text Box 113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64" name="Text Box 113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65" name="Text Box 113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66" name="Text Box 113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67" name="Text Box 113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68" name="Text Box 113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69" name="Text Box 113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70" name="Text Box 113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71" name="Text Box 113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72" name="Text Box 113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73" name="Text Box 113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74" name="Text Box 113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75" name="Text Box 113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76" name="Text Box 113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77" name="Text Box 113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78" name="Text Box 113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79" name="Text Box 113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80" name="Text Box 113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81" name="Text Box 113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82" name="Text Box 113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83" name="Text Box 113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84" name="Text Box 113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85" name="Text Box 113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86" name="Text Box 113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87" name="Text Box 113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88" name="Text Box 113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89" name="Text Box 113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90" name="Text Box 113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91" name="Text Box 113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92" name="Text Box 113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93" name="Text Box 113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94" name="Text Box 113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95" name="Text Box 113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96" name="Text Box 113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97" name="Text Box 113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98" name="Text Box 113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299" name="Text Box 113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00" name="Text Box 113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01" name="Text Box 113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02" name="Text Box 113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03" name="Text Box 113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04" name="Text Box 113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05" name="Text Box 113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06" name="Text Box 113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07" name="Text Box 113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08" name="Text Box 113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09" name="Text Box 113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10" name="Text Box 113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11" name="Text Box 113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12" name="Text Box 113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13" name="Text Box 113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14" name="Text Box 113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15" name="Text Box 113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16" name="Text Box 113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17" name="Text Box 113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18" name="Text Box 113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19" name="Text Box 113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20" name="Text Box 113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21" name="Text Box 113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22" name="Text Box 113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23" name="Text Box 113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24" name="Text Box 113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25" name="Text Box 113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26" name="Text Box 113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27" name="Text Box 113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28" name="Text Box 113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29" name="Text Box 113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30" name="Text Box 113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31" name="Text Box 113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32" name="Text Box 113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33" name="Text Box 113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34" name="Text Box 113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35" name="Text Box 113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36" name="Text Box 113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37" name="Text Box 113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38" name="Text Box 113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39" name="Text Box 113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40" name="Text Box 114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41" name="Text Box 114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42" name="Text Box 114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43" name="Text Box 114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44" name="Text Box 114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45" name="Text Box 114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46" name="Text Box 114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47" name="Text Box 114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48" name="Text Box 114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49" name="Text Box 114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50" name="Text Box 114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51" name="Text Box 114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52" name="Text Box 114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53" name="Text Box 114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54" name="Text Box 114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55" name="Text Box 114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56" name="Text Box 114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57" name="Text Box 114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58" name="Text Box 114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59" name="Text Box 114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60" name="Text Box 114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61" name="Text Box 114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62" name="Text Box 114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63" name="Text Box 114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64" name="Text Box 114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65" name="Text Box 114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66" name="Text Box 114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67" name="Text Box 114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68" name="Text Box 114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69" name="Text Box 114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70" name="Text Box 114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71" name="Text Box 114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72" name="Text Box 114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73" name="Text Box 114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74" name="Text Box 114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75" name="Text Box 114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76" name="Text Box 114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77" name="Text Box 114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78" name="Text Box 114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79" name="Text Box 114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80" name="Text Box 114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81" name="Text Box 114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82" name="Text Box 114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83" name="Text Box 114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84" name="Text Box 114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85" name="Text Box 114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86" name="Text Box 114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87" name="Text Box 114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88" name="Text Box 114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89" name="Text Box 114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90" name="Text Box 114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91" name="Text Box 114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92" name="Text Box 114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93" name="Text Box 114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94" name="Text Box 114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95" name="Text Box 114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96" name="Text Box 114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97" name="Text Box 114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98" name="Text Box 114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399" name="Text Box 114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00" name="Text Box 114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01" name="Text Box 114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02" name="Text Box 114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03" name="Text Box 114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04" name="Text Box 114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05" name="Text Box 114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06" name="Text Box 114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07" name="Text Box 114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08" name="Text Box 114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09" name="Text Box 114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10" name="Text Box 114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11" name="Text Box 114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12" name="Text Box 114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13" name="Text Box 114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14" name="Text Box 114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15" name="Text Box 114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16" name="Text Box 114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17" name="Text Box 114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18" name="Text Box 114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19" name="Text Box 114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20" name="Text Box 114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21" name="Text Box 114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22" name="Text Box 114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23" name="Text Box 114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24" name="Text Box 114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25" name="Text Box 114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26" name="Text Box 114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27" name="Text Box 114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28" name="Text Box 114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29" name="Text Box 114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30" name="Text Box 114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31" name="Text Box 114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32" name="Text Box 114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33" name="Text Box 114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34" name="Text Box 114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35" name="Text Box 114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36" name="Text Box 114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37" name="Text Box 114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38" name="Text Box 114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39" name="Text Box 114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40" name="Text Box 115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41" name="Text Box 115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42" name="Text Box 115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43" name="Text Box 115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44" name="Text Box 115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45" name="Text Box 115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46" name="Text Box 115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47" name="Text Box 115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48" name="Text Box 115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49" name="Text Box 115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50" name="Text Box 115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51" name="Text Box 115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52" name="Text Box 115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53" name="Text Box 115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54" name="Text Box 115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55" name="Text Box 115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56" name="Text Box 115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57" name="Text Box 115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58" name="Text Box 115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59" name="Text Box 115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60" name="Text Box 115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61" name="Text Box 115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62" name="Text Box 115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63" name="Text Box 115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64" name="Text Box 115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65" name="Text Box 115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66" name="Text Box 115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67" name="Text Box 115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68" name="Text Box 115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69" name="Text Box 115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70" name="Text Box 115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71" name="Text Box 115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72" name="Text Box 115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73" name="Text Box 115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74" name="Text Box 115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75" name="Text Box 115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76" name="Text Box 115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77" name="Text Box 115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78" name="Text Box 115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79" name="Text Box 115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80" name="Text Box 115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81" name="Text Box 115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82" name="Text Box 115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83" name="Text Box 115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84" name="Text Box 115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85" name="Text Box 115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86" name="Text Box 115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87" name="Text Box 115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88" name="Text Box 115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89" name="Text Box 115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90" name="Text Box 1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91" name="Text Box 1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92" name="Text Box 1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93" name="Text Box 1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94" name="Text Box 1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95" name="Text Box 1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96" name="Text Box 1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97" name="Text Box 1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98" name="Text Box 1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499" name="Text Box 1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00" name="Text Box 1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01" name="Text Box 1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02" name="Text Box 1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03" name="Text Box 1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04" name="Text Box 1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05" name="Text Box 1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06" name="Text Box 1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07" name="Text Box 1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08" name="Text Box 1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09" name="Text Box 1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10" name="Text Box 1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11" name="Text Box 1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12" name="Text Box 1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13" name="Text Box 1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14" name="Text Box 1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15" name="Text Box 1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16" name="Text Box 1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17" name="Text Box 1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18" name="Text Box 1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19" name="Text Box 1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20" name="Text Box 1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21" name="Text Box 1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22" name="Text Box 1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23" name="Text Box 1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24" name="Text Box 1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25" name="Text Box 1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26" name="Text Box 1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27" name="Text Box 1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28" name="Text Box 1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29" name="Text Box 1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30" name="Text Box 1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31" name="Text Box 1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32" name="Text Box 1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33" name="Text Box 1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34" name="Text Box 1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35" name="Text Box 1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36" name="Text Box 1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37" name="Text Box 1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38" name="Text Box 1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39" name="Text Box 1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40" name="Text Box 1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41" name="Text Box 1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42" name="Text Box 1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43" name="Text Box 1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44" name="Text Box 1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45" name="Text Box 1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46" name="Text Box 1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47" name="Text Box 1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48" name="Text Box 1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49" name="Text Box 1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50" name="Text Box 1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51" name="Text Box 2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52" name="Text Box 2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53" name="Text Box 2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54" name="Text Box 2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55" name="Text Box 2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56" name="Text Box 2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57" name="Text Box 2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58" name="Text Box 2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59" name="Text Box 2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60" name="Text Box 2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61" name="Text Box 2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62" name="Text Box 2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63" name="Text Box 2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64" name="Text Box 2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65" name="Text Box 2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66" name="Text Box 2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67" name="Text Box 2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68" name="Text Box 2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69" name="Text Box 2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70" name="Text Box 2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71" name="Text Box 2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72" name="Text Box 2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73" name="Text Box 2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74" name="Text Box 2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75" name="Text Box 2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76" name="Text Box 2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77" name="Text Box 2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78" name="Text Box 2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79" name="Text Box 2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80" name="Text Box 2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81" name="Text Box 2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82" name="Text Box 2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83" name="Text Box 2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84" name="Text Box 2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85" name="Text Box 2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86" name="Text Box 2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87" name="Text Box 2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88" name="Text Box 2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89" name="Text Box 2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90" name="Text Box 2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91" name="Text Box 2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92" name="Text Box 2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93" name="Text Box 2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94" name="Text Box 2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95" name="Text Box 2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96" name="Text Box 2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97" name="Text Box 2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98" name="Text Box 2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599" name="Text Box 2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00" name="Text Box 2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01" name="Text Box 2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02" name="Text Box 2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03" name="Text Box 2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04" name="Text Box 2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05" name="Text Box 2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06" name="Text Box 2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07" name="Text Box 2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08" name="Text Box 2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09" name="Text Box 2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10" name="Text Box 2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11" name="Text Box 2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12" name="Text Box 2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13" name="Text Box 2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14" name="Text Box 2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15" name="Text Box 2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16" name="Text Box 2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17" name="Text Box 2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18" name="Text Box 2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19" name="Text Box 2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20" name="Text Box 2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21" name="Text Box 2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22" name="Text Box 2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23" name="Text Box 2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24" name="Text Box 2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25" name="Text Box 2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26" name="Text Box 2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27" name="Text Box 2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28" name="Text Box 2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29" name="Text Box 2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30" name="Text Box 2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31" name="Text Box 2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32" name="Text Box 2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33" name="Text Box 2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34" name="Text Box 2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35" name="Text Box 2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36" name="Text Box 2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37" name="Text Box 2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38" name="Text Box 2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39" name="Text Box 2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40" name="Text Box 2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41" name="Text Box 2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42" name="Text Box 2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43" name="Text Box 2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44" name="Text Box 2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45" name="Text Box 2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46" name="Text Box 2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47" name="Text Box 2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48" name="Text Box 2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49" name="Text Box 2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50" name="Text Box 2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51" name="Text Box 3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52" name="Text Box 3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53" name="Text Box 3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54" name="Text Box 3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55" name="Text Box 3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56" name="Text Box 3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57" name="Text Box 3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58" name="Text Box 3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59" name="Text Box 3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60" name="Text Box 3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61" name="Text Box 3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62" name="Text Box 3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63" name="Text Box 3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64" name="Text Box 3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65" name="Text Box 3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66" name="Text Box 3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67" name="Text Box 3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68" name="Text Box 3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69" name="Text Box 3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70" name="Text Box 3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71" name="Text Box 3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72" name="Text Box 3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73" name="Text Box 3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74" name="Text Box 3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75" name="Text Box 3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76" name="Text Box 3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77" name="Text Box 3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78" name="Text Box 3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79" name="Text Box 3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80" name="Text Box 3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81" name="Text Box 3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82" name="Text Box 3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83" name="Text Box 3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84" name="Text Box 3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85" name="Text Box 3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86" name="Text Box 3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87" name="Text Box 3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88" name="Text Box 3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89" name="Text Box 3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90" name="Text Box 3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91" name="Text Box 3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92" name="Text Box 3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93" name="Text Box 3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94" name="Text Box 3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95" name="Text Box 3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96" name="Text Box 3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97" name="Text Box 3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98" name="Text Box 3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699" name="Text Box 3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00" name="Text Box 3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01" name="Text Box 3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02" name="Text Box 3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03" name="Text Box 3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04" name="Text Box 3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05" name="Text Box 3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06" name="Text Box 3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07" name="Text Box 3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08" name="Text Box 3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09" name="Text Box 3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10" name="Text Box 3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11" name="Text Box 3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12" name="Text Box 3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13" name="Text Box 3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14" name="Text Box 3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15" name="Text Box 3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16" name="Text Box 3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17" name="Text Box 3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18" name="Text Box 3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19" name="Text Box 3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20" name="Text Box 3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21" name="Text Box 3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22" name="Text Box 3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23" name="Text Box 3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24" name="Text Box 3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25" name="Text Box 3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26" name="Text Box 3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27" name="Text Box 3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28" name="Text Box 3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29" name="Text Box 3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30" name="Text Box 3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31" name="Text Box 3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32" name="Text Box 3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33" name="Text Box 3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34" name="Text Box 3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35" name="Text Box 3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36" name="Text Box 3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37" name="Text Box 3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38" name="Text Box 3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39" name="Text Box 3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40" name="Text Box 3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41" name="Text Box 3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42" name="Text Box 3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43" name="Text Box 3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44" name="Text Box 3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45" name="Text Box 3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46" name="Text Box 3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47" name="Text Box 3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48" name="Text Box 3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49" name="Text Box 3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50" name="Text Box 3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51" name="Text Box 4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52" name="Text Box 4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53" name="Text Box 4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54" name="Text Box 4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55" name="Text Box 4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56" name="Text Box 4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57" name="Text Box 4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58" name="Text Box 4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59" name="Text Box 4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60" name="Text Box 4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61" name="Text Box 4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62" name="Text Box 4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63" name="Text Box 4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64" name="Text Box 4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65" name="Text Box 4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66" name="Text Box 4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67" name="Text Box 4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68" name="Text Box 4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69" name="Text Box 4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70" name="Text Box 4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71" name="Text Box 4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72" name="Text Box 4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73" name="Text Box 4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74" name="Text Box 4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75" name="Text Box 4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76" name="Text Box 4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77" name="Text Box 4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78" name="Text Box 4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79" name="Text Box 4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80" name="Text Box 4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81" name="Text Box 4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82" name="Text Box 4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83" name="Text Box 4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84" name="Text Box 4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85" name="Text Box 4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86" name="Text Box 4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87" name="Text Box 4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88" name="Text Box 4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89" name="Text Box 4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90" name="Text Box 4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91" name="Text Box 4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92" name="Text Box 4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93" name="Text Box 4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94" name="Text Box 4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95" name="Text Box 4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96" name="Text Box 4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97" name="Text Box 4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98" name="Text Box 4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799" name="Text Box 4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00" name="Text Box 4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01" name="Text Box 4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02" name="Text Box 4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03" name="Text Box 4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04" name="Text Box 4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05" name="Text Box 4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06" name="Text Box 4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07" name="Text Box 4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08" name="Text Box 4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09" name="Text Box 4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10" name="Text Box 4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11" name="Text Box 4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12" name="Text Box 4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13" name="Text Box 4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14" name="Text Box 4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15" name="Text Box 4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16" name="Text Box 4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17" name="Text Box 4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18" name="Text Box 4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19" name="Text Box 4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20" name="Text Box 4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21" name="Text Box 4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22" name="Text Box 4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23" name="Text Box 4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24" name="Text Box 4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25" name="Text Box 4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26" name="Text Box 4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27" name="Text Box 4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28" name="Text Box 4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29" name="Text Box 4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30" name="Text Box 4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31" name="Text Box 4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32" name="Text Box 4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33" name="Text Box 4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34" name="Text Box 4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35" name="Text Box 4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36" name="Text Box 4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37" name="Text Box 4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38" name="Text Box 4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39" name="Text Box 4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40" name="Text Box 4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41" name="Text Box 4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42" name="Text Box 4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43" name="Text Box 4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44" name="Text Box 4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45" name="Text Box 4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46" name="Text Box 4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47" name="Text Box 4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48" name="Text Box 4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49" name="Text Box 4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50" name="Text Box 4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51" name="Text Box 5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52" name="Text Box 5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53" name="Text Box 5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54" name="Text Box 5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55" name="Text Box 5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56" name="Text Box 5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57" name="Text Box 5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58" name="Text Box 5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59" name="Text Box 5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60" name="Text Box 5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61" name="Text Box 5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62" name="Text Box 5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63" name="Text Box 5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64" name="Text Box 5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65" name="Text Box 5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66" name="Text Box 5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67" name="Text Box 5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68" name="Text Box 5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69" name="Text Box 5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70" name="Text Box 5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71" name="Text Box 5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72" name="Text Box 5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73" name="Text Box 5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74" name="Text Box 5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75" name="Text Box 5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76" name="Text Box 5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77" name="Text Box 5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78" name="Text Box 5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79" name="Text Box 5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80" name="Text Box 5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81" name="Text Box 5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82" name="Text Box 5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83" name="Text Box 5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84" name="Text Box 5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85" name="Text Box 5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86" name="Text Box 5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87" name="Text Box 5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88" name="Text Box 5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89" name="Text Box 5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90" name="Text Box 5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91" name="Text Box 5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92" name="Text Box 5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93" name="Text Box 5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94" name="Text Box 5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95" name="Text Box 5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96" name="Text Box 5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97" name="Text Box 5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98" name="Text Box 5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899" name="Text Box 5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00" name="Text Box 5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01" name="Text Box 5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02" name="Text Box 5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03" name="Text Box 5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04" name="Text Box 5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05" name="Text Box 5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06" name="Text Box 5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07" name="Text Box 5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08" name="Text Box 5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09" name="Text Box 5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10" name="Text Box 5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11" name="Text Box 5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12" name="Text Box 5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13" name="Text Box 5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14" name="Text Box 5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15" name="Text Box 5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16" name="Text Box 5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17" name="Text Box 5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18" name="Text Box 5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19" name="Text Box 5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20" name="Text Box 5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21" name="Text Box 5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22" name="Text Box 5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23" name="Text Box 5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24" name="Text Box 5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25" name="Text Box 5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26" name="Text Box 5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27" name="Text Box 5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28" name="Text Box 5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29" name="Text Box 5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30" name="Text Box 5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31" name="Text Box 5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32" name="Text Box 5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33" name="Text Box 5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34" name="Text Box 5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35" name="Text Box 5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36" name="Text Box 5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37" name="Text Box 5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38" name="Text Box 5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39" name="Text Box 5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40" name="Text Box 5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41" name="Text Box 5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42" name="Text Box 5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43" name="Text Box 5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44" name="Text Box 5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45" name="Text Box 5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46" name="Text Box 5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47" name="Text Box 5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48" name="Text Box 5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49" name="Text Box 5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50" name="Text Box 5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51" name="Text Box 6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52" name="Text Box 6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53" name="Text Box 6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54" name="Text Box 6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55" name="Text Box 6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56" name="Text Box 6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57" name="Text Box 6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58" name="Text Box 6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59" name="Text Box 6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60" name="Text Box 6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61" name="Text Box 6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62" name="Text Box 6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63" name="Text Box 6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64" name="Text Box 6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65" name="Text Box 6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66" name="Text Box 6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67" name="Text Box 6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68" name="Text Box 6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69" name="Text Box 6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70" name="Text Box 6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71" name="Text Box 6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72" name="Text Box 6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73" name="Text Box 6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74" name="Text Box 6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75" name="Text Box 6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76" name="Text Box 6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77" name="Text Box 6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78" name="Text Box 6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79" name="Text Box 6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80" name="Text Box 6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81" name="Text Box 6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82" name="Text Box 6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83" name="Text Box 6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84" name="Text Box 6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85" name="Text Box 6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86" name="Text Box 6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87" name="Text Box 6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88" name="Text Box 6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89" name="Text Box 6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90" name="Text Box 6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91" name="Text Box 6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92" name="Text Box 6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93" name="Text Box 6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94" name="Text Box 6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95" name="Text Box 6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96" name="Text Box 6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97" name="Text Box 6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98" name="Text Box 6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3999" name="Text Box 6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00" name="Text Box 6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01" name="Text Box 6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02" name="Text Box 6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03" name="Text Box 6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04" name="Text Box 6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05" name="Text Box 6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06" name="Text Box 6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07" name="Text Box 6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08" name="Text Box 6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09" name="Text Box 6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10" name="Text Box 6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11" name="Text Box 6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12" name="Text Box 6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13" name="Text Box 6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14" name="Text Box 6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15" name="Text Box 6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16" name="Text Box 6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17" name="Text Box 6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18" name="Text Box 6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19" name="Text Box 6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20" name="Text Box 6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21" name="Text Box 6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22" name="Text Box 6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23" name="Text Box 6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24" name="Text Box 6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25" name="Text Box 6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26" name="Text Box 6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27" name="Text Box 6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28" name="Text Box 6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29" name="Text Box 6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30" name="Text Box 6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31" name="Text Box 6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32" name="Text Box 6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33" name="Text Box 6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34" name="Text Box 6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35" name="Text Box 6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36" name="Text Box 6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37" name="Text Box 6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38" name="Text Box 6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39" name="Text Box 6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40" name="Text Box 6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41" name="Text Box 6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42" name="Text Box 6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43" name="Text Box 6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44" name="Text Box 6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45" name="Text Box 6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46" name="Text Box 6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47" name="Text Box 6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48" name="Text Box 6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49" name="Text Box 6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50" name="Text Box 6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51" name="Text Box 7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52" name="Text Box 7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53" name="Text Box 7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54" name="Text Box 7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55" name="Text Box 7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56" name="Text Box 7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57" name="Text Box 7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58" name="Text Box 7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59" name="Text Box 7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60" name="Text Box 7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61" name="Text Box 7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62" name="Text Box 7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63" name="Text Box 7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64" name="Text Box 7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65" name="Text Box 7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66" name="Text Box 7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67" name="Text Box 7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68" name="Text Box 7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69" name="Text Box 7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70" name="Text Box 7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71" name="Text Box 7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72" name="Text Box 7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73" name="Text Box 7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74" name="Text Box 7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75" name="Text Box 7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76" name="Text Box 7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77" name="Text Box 7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78" name="Text Box 7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79" name="Text Box 7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80" name="Text Box 7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81" name="Text Box 7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82" name="Text Box 7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83" name="Text Box 7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84" name="Text Box 7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85" name="Text Box 7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86" name="Text Box 7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87" name="Text Box 7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88" name="Text Box 7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89" name="Text Box 7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90" name="Text Box 7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91" name="Text Box 7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92" name="Text Box 7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93" name="Text Box 7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94" name="Text Box 7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95" name="Text Box 7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96" name="Text Box 7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97" name="Text Box 7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98" name="Text Box 7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099" name="Text Box 7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00" name="Text Box 7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01" name="Text Box 7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02" name="Text Box 7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03" name="Text Box 7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04" name="Text Box 7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05" name="Text Box 7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06" name="Text Box 7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07" name="Text Box 7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08" name="Text Box 7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09" name="Text Box 7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10" name="Text Box 7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11" name="Text Box 7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12" name="Text Box 7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13" name="Text Box 7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14" name="Text Box 7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15" name="Text Box 7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16" name="Text Box 7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17" name="Text Box 7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18" name="Text Box 7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19" name="Text Box 7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20" name="Text Box 7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21" name="Text Box 7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22" name="Text Box 7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23" name="Text Box 7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24" name="Text Box 7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25" name="Text Box 7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26" name="Text Box 7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27" name="Text Box 7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28" name="Text Box 7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29" name="Text Box 7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30" name="Text Box 7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31" name="Text Box 7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32" name="Text Box 7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33" name="Text Box 7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34" name="Text Box 7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35" name="Text Box 7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36" name="Text Box 7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37" name="Text Box 7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38" name="Text Box 7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39" name="Text Box 7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40" name="Text Box 7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41" name="Text Box 7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42" name="Text Box 7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43" name="Text Box 7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44" name="Text Box 7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45" name="Text Box 7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46" name="Text Box 7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47" name="Text Box 7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48" name="Text Box 7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49" name="Text Box 7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50" name="Text Box 7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51" name="Text Box 8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52" name="Text Box 8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53" name="Text Box 8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54" name="Text Box 8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55" name="Text Box 8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56" name="Text Box 8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57" name="Text Box 8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58" name="Text Box 8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59" name="Text Box 8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60" name="Text Box 8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61" name="Text Box 8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62" name="Text Box 8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63" name="Text Box 8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64" name="Text Box 8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65" name="Text Box 8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66" name="Text Box 8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67" name="Text Box 8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68" name="Text Box 8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69" name="Text Box 8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70" name="Text Box 8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71" name="Text Box 8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72" name="Text Box 8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73" name="Text Box 8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74" name="Text Box 8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75" name="Text Box 8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76" name="Text Box 8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77" name="Text Box 8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78" name="Text Box 8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79" name="Text Box 8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80" name="Text Box 8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81" name="Text Box 8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82" name="Text Box 8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83" name="Text Box 8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84" name="Text Box 8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85" name="Text Box 8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86" name="Text Box 8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87" name="Text Box 8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88" name="Text Box 8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89" name="Text Box 8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90" name="Text Box 8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91" name="Text Box 8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92" name="Text Box 8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93" name="Text Box 8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94" name="Text Box 8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95" name="Text Box 8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96" name="Text Box 8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97" name="Text Box 8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98" name="Text Box 8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199" name="Text Box 8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00" name="Text Box 8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01" name="Text Box 8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02" name="Text Box 8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03" name="Text Box 8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04" name="Text Box 8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05" name="Text Box 8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06" name="Text Box 8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07" name="Text Box 8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08" name="Text Box 8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09" name="Text Box 8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10" name="Text Box 8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11" name="Text Box 8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12" name="Text Box 8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13" name="Text Box 8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14" name="Text Box 8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15" name="Text Box 8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16" name="Text Box 8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17" name="Text Box 8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18" name="Text Box 8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19" name="Text Box 8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20" name="Text Box 8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21" name="Text Box 8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22" name="Text Box 8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23" name="Text Box 8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24" name="Text Box 8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25" name="Text Box 8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26" name="Text Box 8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27" name="Text Box 8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28" name="Text Box 8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29" name="Text Box 8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30" name="Text Box 8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31" name="Text Box 8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32" name="Text Box 8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33" name="Text Box 8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34" name="Text Box 8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35" name="Text Box 8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36" name="Text Box 8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37" name="Text Box 8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38" name="Text Box 8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39" name="Text Box 8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40" name="Text Box 8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41" name="Text Box 8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42" name="Text Box 8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43" name="Text Box 8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44" name="Text Box 8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45" name="Text Box 8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46" name="Text Box 8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47" name="Text Box 8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48" name="Text Box 8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49" name="Text Box 8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50" name="Text Box 8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51" name="Text Box 9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52" name="Text Box 9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53" name="Text Box 9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54" name="Text Box 9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55" name="Text Box 9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56" name="Text Box 9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57" name="Text Box 9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58" name="Text Box 9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59" name="Text Box 9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60" name="Text Box 9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61" name="Text Box 9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62" name="Text Box 9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63" name="Text Box 9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64" name="Text Box 9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65" name="Text Box 9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66" name="Text Box 9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67" name="Text Box 9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68" name="Text Box 9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69" name="Text Box 9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70" name="Text Box 9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71" name="Text Box 9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72" name="Text Box 9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73" name="Text Box 9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74" name="Text Box 9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75" name="Text Box 9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76" name="Text Box 9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77" name="Text Box 9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78" name="Text Box 9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79" name="Text Box 9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80" name="Text Box 9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81" name="Text Box 9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82" name="Text Box 9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83" name="Text Box 9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84" name="Text Box 9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85" name="Text Box 9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86" name="Text Box 9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87" name="Text Box 9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88" name="Text Box 9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89" name="Text Box 9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90" name="Text Box 9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91" name="Text Box 9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92" name="Text Box 9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93" name="Text Box 9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94" name="Text Box 9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95" name="Text Box 9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96" name="Text Box 9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97" name="Text Box 9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98" name="Text Box 9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299" name="Text Box 9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00" name="Text Box 9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01" name="Text Box 9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02" name="Text Box 9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03" name="Text Box 9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04" name="Text Box 9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05" name="Text Box 9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06" name="Text Box 9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07" name="Text Box 9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08" name="Text Box 9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09" name="Text Box 9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10" name="Text Box 9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11" name="Text Box 9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12" name="Text Box 9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13" name="Text Box 9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14" name="Text Box 9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15" name="Text Box 9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16" name="Text Box 9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17" name="Text Box 9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18" name="Text Box 9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19" name="Text Box 9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20" name="Text Box 9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21" name="Text Box 9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22" name="Text Box 9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23" name="Text Box 9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24" name="Text Box 9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25" name="Text Box 9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26" name="Text Box 9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27" name="Text Box 9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28" name="Text Box 9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29" name="Text Box 9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30" name="Text Box 9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31" name="Text Box 9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32" name="Text Box 9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33" name="Text Box 9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34" name="Text Box 9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35" name="Text Box 9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36" name="Text Box 9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37" name="Text Box 9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38" name="Text Box 9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39" name="Text Box 9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40" name="Text Box 9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41" name="Text Box 9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42" name="Text Box 9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43" name="Text Box 9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44" name="Text Box 9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45" name="Text Box 9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46" name="Text Box 9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47" name="Text Box 9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48" name="Text Box 9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49" name="Text Box 9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50" name="Text Box 9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51" name="Text Box 10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52" name="Text Box 10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53" name="Text Box 10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54" name="Text Box 10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55" name="Text Box 10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56" name="Text Box 10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57" name="Text Box 10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58" name="Text Box 10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59" name="Text Box 10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60" name="Text Box 10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61" name="Text Box 10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62" name="Text Box 10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63" name="Text Box 10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64" name="Text Box 10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65" name="Text Box 10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66" name="Text Box 10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67" name="Text Box 10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68" name="Text Box 10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69" name="Text Box 10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70" name="Text Box 10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71" name="Text Box 10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72" name="Text Box 10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73" name="Text Box 10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74" name="Text Box 10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75" name="Text Box 10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76" name="Text Box 10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77" name="Text Box 10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78" name="Text Box 10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79" name="Text Box 10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80" name="Text Box 10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81" name="Text Box 10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82" name="Text Box 10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83" name="Text Box 10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84" name="Text Box 10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85" name="Text Box 10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86" name="Text Box 10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87" name="Text Box 10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88" name="Text Box 10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89" name="Text Box 10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90" name="Text Box 10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91" name="Text Box 10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92" name="Text Box 10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93" name="Text Box 10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94" name="Text Box 10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95" name="Text Box 10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96" name="Text Box 10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97" name="Text Box 10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98" name="Text Box 10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399" name="Text Box 10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00" name="Text Box 10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01" name="Text Box 10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02" name="Text Box 10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03" name="Text Box 10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04" name="Text Box 10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05" name="Text Box 10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06" name="Text Box 10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07" name="Text Box 10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08" name="Text Box 10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09" name="Text Box 10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10" name="Text Box 10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11" name="Text Box 10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12" name="Text Box 10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13" name="Text Box 10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14" name="Text Box 10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15" name="Text Box 10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16" name="Text Box 10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17" name="Text Box 10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18" name="Text Box 10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19" name="Text Box 10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20" name="Text Box 10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21" name="Text Box 10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22" name="Text Box 10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23" name="Text Box 10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24" name="Text Box 10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25" name="Text Box 10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26" name="Text Box 10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27" name="Text Box 10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28" name="Text Box 10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29" name="Text Box 10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30" name="Text Box 10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31" name="Text Box 10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32" name="Text Box 10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33" name="Text Box 10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34" name="Text Box 10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35" name="Text Box 10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36" name="Text Box 10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37" name="Text Box 10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38" name="Text Box 10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39" name="Text Box 10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40" name="Text Box 10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41" name="Text Box 10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42" name="Text Box 10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43" name="Text Box 10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44" name="Text Box 10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45" name="Text Box 10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46" name="Text Box 10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47" name="Text Box 10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48" name="Text Box 10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49" name="Text Box 10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50" name="Text Box 10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51" name="Text Box 11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52" name="Text Box 11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53" name="Text Box 11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54" name="Text Box 11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55" name="Text Box 11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56" name="Text Box 11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57" name="Text Box 11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58" name="Text Box 11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59" name="Text Box 11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60" name="Text Box 11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61" name="Text Box 11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62" name="Text Box 11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63" name="Text Box 11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64" name="Text Box 11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65" name="Text Box 11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66" name="Text Box 11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67" name="Text Box 11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68" name="Text Box 11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69" name="Text Box 11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70" name="Text Box 11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71" name="Text Box 11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72" name="Text Box 11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73" name="Text Box 11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74" name="Text Box 11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75" name="Text Box 11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76" name="Text Box 11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77" name="Text Box 11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78" name="Text Box 11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79" name="Text Box 11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80" name="Text Box 11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81" name="Text Box 11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82" name="Text Box 11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83" name="Text Box 11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84" name="Text Box 11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85" name="Text Box 11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86" name="Text Box 11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87" name="Text Box 11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88" name="Text Box 11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89" name="Text Box 11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90" name="Text Box 11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91" name="Text Box 11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92" name="Text Box 11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93" name="Text Box 11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94" name="Text Box 11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95" name="Text Box 11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96" name="Text Box 11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97" name="Text Box 11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98" name="Text Box 11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499" name="Text Box 11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00" name="Text Box 11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01" name="Text Box 11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02" name="Text Box 11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03" name="Text Box 11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04" name="Text Box 11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05" name="Text Box 11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06" name="Text Box 11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07" name="Text Box 11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08" name="Text Box 11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09" name="Text Box 11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10" name="Text Box 11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11" name="Text Box 11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12" name="Text Box 11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13" name="Text Box 11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14" name="Text Box 11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15" name="Text Box 11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16" name="Text Box 11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17" name="Text Box 11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18" name="Text Box 11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19" name="Text Box 11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20" name="Text Box 11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21" name="Text Box 11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22" name="Text Box 11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23" name="Text Box 11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24" name="Text Box 11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25" name="Text Box 11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26" name="Text Box 11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27" name="Text Box 11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28" name="Text Box 11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29" name="Text Box 11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30" name="Text Box 11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31" name="Text Box 11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32" name="Text Box 11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33" name="Text Box 11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34" name="Text Box 11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35" name="Text Box 11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36" name="Text Box 11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37" name="Text Box 11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38" name="Text Box 11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39" name="Text Box 11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40" name="Text Box 11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41" name="Text Box 11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42" name="Text Box 11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43" name="Text Box 11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44" name="Text Box 11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45" name="Text Box 11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46" name="Text Box 11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47" name="Text Box 11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48" name="Text Box 11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49" name="Text Box 11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50" name="Text Box 11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51" name="Text Box 12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52" name="Text Box 12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53" name="Text Box 12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54" name="Text Box 12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55" name="Text Box 12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56" name="Text Box 12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57" name="Text Box 12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58" name="Text Box 12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59" name="Text Box 12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60" name="Text Box 12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61" name="Text Box 12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62" name="Text Box 12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63" name="Text Box 12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64" name="Text Box 12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65" name="Text Box 12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66" name="Text Box 12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67" name="Text Box 12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68" name="Text Box 12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69" name="Text Box 12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70" name="Text Box 12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71" name="Text Box 12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72" name="Text Box 12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73" name="Text Box 12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74" name="Text Box 12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75" name="Text Box 12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76" name="Text Box 12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77" name="Text Box 12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78" name="Text Box 12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79" name="Text Box 12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80" name="Text Box 12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81" name="Text Box 12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82" name="Text Box 12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83" name="Text Box 12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84" name="Text Box 12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85" name="Text Box 12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86" name="Text Box 12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87" name="Text Box 12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88" name="Text Box 12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89" name="Text Box 12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90" name="Text Box 12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91" name="Text Box 12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92" name="Text Box 12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93" name="Text Box 12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94" name="Text Box 12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95" name="Text Box 12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96" name="Text Box 12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97" name="Text Box 12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98" name="Text Box 12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599" name="Text Box 12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00" name="Text Box 12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01" name="Text Box 12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02" name="Text Box 12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03" name="Text Box 12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04" name="Text Box 12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05" name="Text Box 12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06" name="Text Box 12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07" name="Text Box 12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08" name="Text Box 12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09" name="Text Box 12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10" name="Text Box 12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11" name="Text Box 12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12" name="Text Box 12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13" name="Text Box 12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14" name="Text Box 12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15" name="Text Box 12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16" name="Text Box 12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17" name="Text Box 12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18" name="Text Box 12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19" name="Text Box 12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20" name="Text Box 12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21" name="Text Box 12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22" name="Text Box 12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23" name="Text Box 12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24" name="Text Box 12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25" name="Text Box 12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26" name="Text Box 12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27" name="Text Box 12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28" name="Text Box 12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29" name="Text Box 12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30" name="Text Box 12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31" name="Text Box 12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32" name="Text Box 12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33" name="Text Box 12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34" name="Text Box 12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35" name="Text Box 12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36" name="Text Box 12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37" name="Text Box 12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38" name="Text Box 12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39" name="Text Box 12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40" name="Text Box 12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41" name="Text Box 12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42" name="Text Box 12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43" name="Text Box 12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44" name="Text Box 12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45" name="Text Box 12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46" name="Text Box 12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47" name="Text Box 12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48" name="Text Box 12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49" name="Text Box 12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50" name="Text Box 12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51" name="Text Box 13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52" name="Text Box 13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53" name="Text Box 13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54" name="Text Box 13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55" name="Text Box 13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56" name="Text Box 13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57" name="Text Box 13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58" name="Text Box 13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59" name="Text Box 13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60" name="Text Box 13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61" name="Text Box 13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62" name="Text Box 13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63" name="Text Box 13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64" name="Text Box 13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65" name="Text Box 13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66" name="Text Box 13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67" name="Text Box 13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68" name="Text Box 13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69" name="Text Box 13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70" name="Text Box 13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71" name="Text Box 13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72" name="Text Box 13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73" name="Text Box 13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74" name="Text Box 13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75" name="Text Box 13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76" name="Text Box 13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77" name="Text Box 13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78" name="Text Box 13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79" name="Text Box 13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80" name="Text Box 13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81" name="Text Box 13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82" name="Text Box 13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83" name="Text Box 13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84" name="Text Box 13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85" name="Text Box 13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86" name="Text Box 13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87" name="Text Box 13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88" name="Text Box 13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89" name="Text Box 13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90" name="Text Box 13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91" name="Text Box 13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92" name="Text Box 13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93" name="Text Box 13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94" name="Text Box 13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95" name="Text Box 13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96" name="Text Box 13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97" name="Text Box 13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98" name="Text Box 13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699" name="Text Box 13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00" name="Text Box 13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01" name="Text Box 13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02" name="Text Box 13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03" name="Text Box 13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04" name="Text Box 13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05" name="Text Box 13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06" name="Text Box 13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07" name="Text Box 13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08" name="Text Box 13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09" name="Text Box 13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10" name="Text Box 13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11" name="Text Box 13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12" name="Text Box 13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13" name="Text Box 13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14" name="Text Box 13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15" name="Text Box 13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16" name="Text Box 13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17" name="Text Box 13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18" name="Text Box 13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19" name="Text Box 13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20" name="Text Box 13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21" name="Text Box 13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22" name="Text Box 13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23" name="Text Box 13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24" name="Text Box 13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25" name="Text Box 13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26" name="Text Box 13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27" name="Text Box 13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28" name="Text Box 13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29" name="Text Box 13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30" name="Text Box 13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31" name="Text Box 13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32" name="Text Box 13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33" name="Text Box 13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34" name="Text Box 13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35" name="Text Box 13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36" name="Text Box 13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37" name="Text Box 13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38" name="Text Box 13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39" name="Text Box 13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40" name="Text Box 13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41" name="Text Box 13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42" name="Text Box 13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43" name="Text Box 13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44" name="Text Box 13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45" name="Text Box 13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46" name="Text Box 13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47" name="Text Box 13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48" name="Text Box 13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49" name="Text Box 13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50" name="Text Box 13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51" name="Text Box 14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52" name="Text Box 14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53" name="Text Box 14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54" name="Text Box 14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55" name="Text Box 14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56" name="Text Box 14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57" name="Text Box 14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58" name="Text Box 14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59" name="Text Box 14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60" name="Text Box 14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61" name="Text Box 14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62" name="Text Box 14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63" name="Text Box 14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64" name="Text Box 14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65" name="Text Box 14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66" name="Text Box 14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67" name="Text Box 14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68" name="Text Box 14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69" name="Text Box 14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70" name="Text Box 14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71" name="Text Box 14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72" name="Text Box 14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73" name="Text Box 14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74" name="Text Box 14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75" name="Text Box 14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76" name="Text Box 14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77" name="Text Box 14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78" name="Text Box 14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79" name="Text Box 14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80" name="Text Box 14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81" name="Text Box 14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82" name="Text Box 14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83" name="Text Box 14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84" name="Text Box 14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85" name="Text Box 14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86" name="Text Box 14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87" name="Text Box 14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88" name="Text Box 14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89" name="Text Box 14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90" name="Text Box 14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91" name="Text Box 14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92" name="Text Box 14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93" name="Text Box 14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94" name="Text Box 14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95" name="Text Box 14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96" name="Text Box 14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97" name="Text Box 14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98" name="Text Box 14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799" name="Text Box 14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00" name="Text Box 14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01" name="Text Box 14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02" name="Text Box 14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03" name="Text Box 14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04" name="Text Box 14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05" name="Text Box 14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06" name="Text Box 14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07" name="Text Box 14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08" name="Text Box 14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09" name="Text Box 14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10" name="Text Box 14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11" name="Text Box 14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12" name="Text Box 14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13" name="Text Box 14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14" name="Text Box 14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15" name="Text Box 14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16" name="Text Box 14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17" name="Text Box 14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18" name="Text Box 14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19" name="Text Box 14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20" name="Text Box 14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21" name="Text Box 14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22" name="Text Box 14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23" name="Text Box 14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24" name="Text Box 14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25" name="Text Box 14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26" name="Text Box 14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27" name="Text Box 14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28" name="Text Box 14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29" name="Text Box 14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30" name="Text Box 14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31" name="Text Box 14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32" name="Text Box 14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33" name="Text Box 14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34" name="Text Box 14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35" name="Text Box 14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36" name="Text Box 14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37" name="Text Box 14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38" name="Text Box 14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39" name="Text Box 14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40" name="Text Box 14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41" name="Text Box 14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42" name="Text Box 14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43" name="Text Box 14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44" name="Text Box 14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45" name="Text Box 14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46" name="Text Box 14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47" name="Text Box 14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48" name="Text Box 14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49" name="Text Box 14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50" name="Text Box 14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51" name="Text Box 15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52" name="Text Box 15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53" name="Text Box 15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54" name="Text Box 15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55" name="Text Box 15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56" name="Text Box 15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57" name="Text Box 15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58" name="Text Box 15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59" name="Text Box 15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60" name="Text Box 15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61" name="Text Box 15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62" name="Text Box 15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63" name="Text Box 15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64" name="Text Box 15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65" name="Text Box 15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66" name="Text Box 15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67" name="Text Box 15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68" name="Text Box 15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69" name="Text Box 15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70" name="Text Box 15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71" name="Text Box 15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72" name="Text Box 15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73" name="Text Box 15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74" name="Text Box 15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75" name="Text Box 15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76" name="Text Box 15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77" name="Text Box 15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78" name="Text Box 15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79" name="Text Box 15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80" name="Text Box 15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81" name="Text Box 15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82" name="Text Box 15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83" name="Text Box 15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84" name="Text Box 15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85" name="Text Box 15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86" name="Text Box 15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87" name="Text Box 15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88" name="Text Box 15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89" name="Text Box 15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90" name="Text Box 15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91" name="Text Box 15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92" name="Text Box 15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93" name="Text Box 15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94" name="Text Box 15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95" name="Text Box 15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96" name="Text Box 15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97" name="Text Box 15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98" name="Text Box 15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899" name="Text Box 15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00" name="Text Box 15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01" name="Text Box 15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02" name="Text Box 15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03" name="Text Box 15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04" name="Text Box 15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05" name="Text Box 15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06" name="Text Box 15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07" name="Text Box 15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08" name="Text Box 15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09" name="Text Box 15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10" name="Text Box 15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11" name="Text Box 15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12" name="Text Box 15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13" name="Text Box 15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14" name="Text Box 15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15" name="Text Box 15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16" name="Text Box 15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17" name="Text Box 15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18" name="Text Box 15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19" name="Text Box 15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20" name="Text Box 15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21" name="Text Box 15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22" name="Text Box 15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23" name="Text Box 15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24" name="Text Box 15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25" name="Text Box 15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26" name="Text Box 15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27" name="Text Box 15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28" name="Text Box 15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29" name="Text Box 15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30" name="Text Box 15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31" name="Text Box 15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32" name="Text Box 15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33" name="Text Box 15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34" name="Text Box 15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35" name="Text Box 15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36" name="Text Box 15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37" name="Text Box 15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38" name="Text Box 15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39" name="Text Box 15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40" name="Text Box 15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41" name="Text Box 15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42" name="Text Box 15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43" name="Text Box 15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44" name="Text Box 15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45" name="Text Box 15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46" name="Text Box 15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47" name="Text Box 15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48" name="Text Box 15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49" name="Text Box 15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50" name="Text Box 15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51" name="Text Box 16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52" name="Text Box 16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53" name="Text Box 16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54" name="Text Box 16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55" name="Text Box 16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56" name="Text Box 16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57" name="Text Box 16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58" name="Text Box 16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59" name="Text Box 16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60" name="Text Box 16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61" name="Text Box 16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62" name="Text Box 16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63" name="Text Box 16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64" name="Text Box 16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65" name="Text Box 16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66" name="Text Box 16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67" name="Text Box 16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68" name="Text Box 16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69" name="Text Box 16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70" name="Text Box 16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71" name="Text Box 16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72" name="Text Box 16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73" name="Text Box 16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74" name="Text Box 16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75" name="Text Box 16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76" name="Text Box 16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77" name="Text Box 16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78" name="Text Box 16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79" name="Text Box 16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80" name="Text Box 16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81" name="Text Box 16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82" name="Text Box 16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83" name="Text Box 16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84" name="Text Box 16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85" name="Text Box 16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86" name="Text Box 16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87" name="Text Box 16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88" name="Text Box 16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89" name="Text Box 16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90" name="Text Box 16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91" name="Text Box 16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92" name="Text Box 16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93" name="Text Box 16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94" name="Text Box 16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95" name="Text Box 16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96" name="Text Box 16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97" name="Text Box 16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98" name="Text Box 16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4999" name="Text Box 16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00" name="Text Box 16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01" name="Text Box 16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02" name="Text Box 16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03" name="Text Box 16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04" name="Text Box 16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05" name="Text Box 16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06" name="Text Box 16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07" name="Text Box 16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08" name="Text Box 16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09" name="Text Box 16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10" name="Text Box 16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11" name="Text Box 16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12" name="Text Box 16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13" name="Text Box 16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14" name="Text Box 16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15" name="Text Box 16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16" name="Text Box 16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17" name="Text Box 16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18" name="Text Box 16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19" name="Text Box 16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20" name="Text Box 16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21" name="Text Box 16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22" name="Text Box 16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23" name="Text Box 16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24" name="Text Box 16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25" name="Text Box 16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26" name="Text Box 16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27" name="Text Box 16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28" name="Text Box 16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29" name="Text Box 16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30" name="Text Box 16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31" name="Text Box 16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32" name="Text Box 16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33" name="Text Box 16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34" name="Text Box 16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35" name="Text Box 16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36" name="Text Box 16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37" name="Text Box 16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38" name="Text Box 16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39" name="Text Box 16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40" name="Text Box 16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41" name="Text Box 16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42" name="Text Box 16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43" name="Text Box 16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44" name="Text Box 16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45" name="Text Box 16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46" name="Text Box 16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47" name="Text Box 16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48" name="Text Box 16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49" name="Text Box 16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50" name="Text Box 16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51" name="Text Box 17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52" name="Text Box 17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53" name="Text Box 17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54" name="Text Box 17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55" name="Text Box 17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56" name="Text Box 17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57" name="Text Box 17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58" name="Text Box 17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59" name="Text Box 17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60" name="Text Box 17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61" name="Text Box 17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62" name="Text Box 17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63" name="Text Box 17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64" name="Text Box 17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65" name="Text Box 17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66" name="Text Box 17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67" name="Text Box 17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68" name="Text Box 17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69" name="Text Box 17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70" name="Text Box 17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71" name="Text Box 17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72" name="Text Box 17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73" name="Text Box 17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74" name="Text Box 17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75" name="Text Box 17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76" name="Text Box 17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77" name="Text Box 17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78" name="Text Box 17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79" name="Text Box 17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80" name="Text Box 17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81" name="Text Box 17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82" name="Text Box 17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83" name="Text Box 17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84" name="Text Box 17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85" name="Text Box 17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86" name="Text Box 17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87" name="Text Box 17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88" name="Text Box 17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89" name="Text Box 17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90" name="Text Box 17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91" name="Text Box 17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92" name="Text Box 17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93" name="Text Box 17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94" name="Text Box 17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95" name="Text Box 17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96" name="Text Box 17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97" name="Text Box 17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98" name="Text Box 17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099" name="Text Box 17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00" name="Text Box 17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01" name="Text Box 17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02" name="Text Box 17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03" name="Text Box 17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04" name="Text Box 17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05" name="Text Box 17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06" name="Text Box 17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07" name="Text Box 17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08" name="Text Box 17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09" name="Text Box 17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10" name="Text Box 17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11" name="Text Box 17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12" name="Text Box 17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13" name="Text Box 17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14" name="Text Box 17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15" name="Text Box 17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16" name="Text Box 17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17" name="Text Box 17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18" name="Text Box 17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19" name="Text Box 17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20" name="Text Box 17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21" name="Text Box 17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22" name="Text Box 17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23" name="Text Box 17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24" name="Text Box 17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25" name="Text Box 17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26" name="Text Box 17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27" name="Text Box 17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28" name="Text Box 17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29" name="Text Box 17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30" name="Text Box 17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31" name="Text Box 17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32" name="Text Box 17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33" name="Text Box 17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34" name="Text Box 17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35" name="Text Box 17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36" name="Text Box 17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37" name="Text Box 17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38" name="Text Box 17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39" name="Text Box 17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40" name="Text Box 17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41" name="Text Box 17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42" name="Text Box 17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43" name="Text Box 17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44" name="Text Box 17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45" name="Text Box 17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46" name="Text Box 17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47" name="Text Box 17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48" name="Text Box 17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49" name="Text Box 17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50" name="Text Box 17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51" name="Text Box 18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52" name="Text Box 18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53" name="Text Box 18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54" name="Text Box 18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55" name="Text Box 18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56" name="Text Box 18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57" name="Text Box 18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58" name="Text Box 18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59" name="Text Box 18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60" name="Text Box 18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61" name="Text Box 18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62" name="Text Box 18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63" name="Text Box 18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64" name="Text Box 18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65" name="Text Box 18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66" name="Text Box 18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67" name="Text Box 18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68" name="Text Box 18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69" name="Text Box 18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70" name="Text Box 18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71" name="Text Box 18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72" name="Text Box 18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73" name="Text Box 18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74" name="Text Box 18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75" name="Text Box 18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76" name="Text Box 18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77" name="Text Box 18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78" name="Text Box 18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79" name="Text Box 18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80" name="Text Box 18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81" name="Text Box 18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82" name="Text Box 18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83" name="Text Box 18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84" name="Text Box 18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85" name="Text Box 18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86" name="Text Box 18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87" name="Text Box 18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88" name="Text Box 18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89" name="Text Box 18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90" name="Text Box 18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91" name="Text Box 18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92" name="Text Box 18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93" name="Text Box 18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94" name="Text Box 18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95" name="Text Box 18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96" name="Text Box 18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97" name="Text Box 18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98" name="Text Box 18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199" name="Text Box 18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00" name="Text Box 18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01" name="Text Box 18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02" name="Text Box 18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03" name="Text Box 18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04" name="Text Box 18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05" name="Text Box 18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06" name="Text Box 18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07" name="Text Box 18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08" name="Text Box 18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09" name="Text Box 18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10" name="Text Box 18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11" name="Text Box 18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12" name="Text Box 18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13" name="Text Box 18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14" name="Text Box 18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15" name="Text Box 18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16" name="Text Box 18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17" name="Text Box 18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18" name="Text Box 18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19" name="Text Box 18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20" name="Text Box 18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21" name="Text Box 18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22" name="Text Box 18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23" name="Text Box 18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24" name="Text Box 18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25" name="Text Box 18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26" name="Text Box 18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27" name="Text Box 18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28" name="Text Box 18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29" name="Text Box 18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30" name="Text Box 18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31" name="Text Box 18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32" name="Text Box 18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33" name="Text Box 18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34" name="Text Box 18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35" name="Text Box 18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36" name="Text Box 18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37" name="Text Box 18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38" name="Text Box 18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39" name="Text Box 18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40" name="Text Box 18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41" name="Text Box 18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42" name="Text Box 18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43" name="Text Box 18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44" name="Text Box 18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45" name="Text Box 18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46" name="Text Box 18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47" name="Text Box 18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48" name="Text Box 18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49" name="Text Box 18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50" name="Text Box 18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51" name="Text Box 19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52" name="Text Box 19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53" name="Text Box 19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54" name="Text Box 19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55" name="Text Box 19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56" name="Text Box 19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57" name="Text Box 19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58" name="Text Box 19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59" name="Text Box 19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60" name="Text Box 19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61" name="Text Box 19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62" name="Text Box 19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63" name="Text Box 19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64" name="Text Box 19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65" name="Text Box 19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66" name="Text Box 19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67" name="Text Box 19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68" name="Text Box 19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69" name="Text Box 19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70" name="Text Box 19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71" name="Text Box 19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72" name="Text Box 19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73" name="Text Box 19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74" name="Text Box 19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75" name="Text Box 19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76" name="Text Box 19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77" name="Text Box 19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78" name="Text Box 19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79" name="Text Box 19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80" name="Text Box 19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81" name="Text Box 19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82" name="Text Box 19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83" name="Text Box 19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84" name="Text Box 19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85" name="Text Box 19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86" name="Text Box 19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87" name="Text Box 19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88" name="Text Box 19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89" name="Text Box 19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90" name="Text Box 19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91" name="Text Box 19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92" name="Text Box 19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93" name="Text Box 19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94" name="Text Box 19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95" name="Text Box 19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96" name="Text Box 19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97" name="Text Box 19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98" name="Text Box 19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299" name="Text Box 19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00" name="Text Box 19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01" name="Text Box 19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02" name="Text Box 19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03" name="Text Box 19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04" name="Text Box 19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05" name="Text Box 19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06" name="Text Box 19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07" name="Text Box 19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08" name="Text Box 19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09" name="Text Box 19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10" name="Text Box 19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11" name="Text Box 19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12" name="Text Box 19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13" name="Text Box 19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14" name="Text Box 19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15" name="Text Box 19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16" name="Text Box 19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17" name="Text Box 19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18" name="Text Box 19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19" name="Text Box 19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20" name="Text Box 19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21" name="Text Box 19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22" name="Text Box 19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23" name="Text Box 19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24" name="Text Box 19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25" name="Text Box 19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26" name="Text Box 19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27" name="Text Box 19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28" name="Text Box 19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29" name="Text Box 19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30" name="Text Box 19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31" name="Text Box 19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32" name="Text Box 19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33" name="Text Box 19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34" name="Text Box 19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35" name="Text Box 19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36" name="Text Box 19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37" name="Text Box 19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38" name="Text Box 19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39" name="Text Box 19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40" name="Text Box 19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41" name="Text Box 19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42" name="Text Box 19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43" name="Text Box 19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44" name="Text Box 19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45" name="Text Box 19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46" name="Text Box 19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47" name="Text Box 19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48" name="Text Box 19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49" name="Text Box 19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50" name="Text Box 19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51" name="Text Box 20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52" name="Text Box 20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53" name="Text Box 20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54" name="Text Box 20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55" name="Text Box 20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56" name="Text Box 20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57" name="Text Box 20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58" name="Text Box 20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59" name="Text Box 20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60" name="Text Box 20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61" name="Text Box 20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62" name="Text Box 20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63" name="Text Box 20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64" name="Text Box 20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65" name="Text Box 20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66" name="Text Box 20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67" name="Text Box 20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68" name="Text Box 20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69" name="Text Box 20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70" name="Text Box 20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71" name="Text Box 20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72" name="Text Box 20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73" name="Text Box 20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74" name="Text Box 20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75" name="Text Box 20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76" name="Text Box 20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77" name="Text Box 20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78" name="Text Box 20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79" name="Text Box 20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80" name="Text Box 20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81" name="Text Box 20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82" name="Text Box 20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83" name="Text Box 20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84" name="Text Box 20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85" name="Text Box 20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86" name="Text Box 20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87" name="Text Box 20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88" name="Text Box 20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89" name="Text Box 20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90" name="Text Box 20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91" name="Text Box 20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92" name="Text Box 20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93" name="Text Box 20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94" name="Text Box 20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95" name="Text Box 20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96" name="Text Box 20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97" name="Text Box 20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98" name="Text Box 20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399" name="Text Box 20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00" name="Text Box 20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01" name="Text Box 20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02" name="Text Box 20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03" name="Text Box 20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04" name="Text Box 20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05" name="Text Box 20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06" name="Text Box 20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07" name="Text Box 20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08" name="Text Box 20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09" name="Text Box 20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10" name="Text Box 20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11" name="Text Box 20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12" name="Text Box 20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13" name="Text Box 20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14" name="Text Box 20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15" name="Text Box 20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16" name="Text Box 20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17" name="Text Box 20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18" name="Text Box 20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19" name="Text Box 20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20" name="Text Box 20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21" name="Text Box 20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22" name="Text Box 20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23" name="Text Box 20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24" name="Text Box 20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25" name="Text Box 20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26" name="Text Box 20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27" name="Text Box 20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28" name="Text Box 20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29" name="Text Box 20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30" name="Text Box 20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31" name="Text Box 20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32" name="Text Box 20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33" name="Text Box 20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34" name="Text Box 20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35" name="Text Box 20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36" name="Text Box 20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37" name="Text Box 20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38" name="Text Box 20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39" name="Text Box 20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40" name="Text Box 20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41" name="Text Box 20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42" name="Text Box 20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43" name="Text Box 20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44" name="Text Box 20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45" name="Text Box 20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46" name="Text Box 20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47" name="Text Box 20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48" name="Text Box 20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49" name="Text Box 20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50" name="Text Box 20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51" name="Text Box 21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52" name="Text Box 21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53" name="Text Box 21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54" name="Text Box 21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55" name="Text Box 21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56" name="Text Box 21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57" name="Text Box 21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58" name="Text Box 21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59" name="Text Box 21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60" name="Text Box 21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61" name="Text Box 21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62" name="Text Box 21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63" name="Text Box 21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64" name="Text Box 21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65" name="Text Box 21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66" name="Text Box 21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67" name="Text Box 21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68" name="Text Box 21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69" name="Text Box 21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70" name="Text Box 21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71" name="Text Box 21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72" name="Text Box 21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73" name="Text Box 21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74" name="Text Box 21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75" name="Text Box 21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76" name="Text Box 21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77" name="Text Box 21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78" name="Text Box 21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79" name="Text Box 21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80" name="Text Box 21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81" name="Text Box 21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82" name="Text Box 21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83" name="Text Box 21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84" name="Text Box 21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85" name="Text Box 21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86" name="Text Box 21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87" name="Text Box 21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88" name="Text Box 21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89" name="Text Box 21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90" name="Text Box 21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91" name="Text Box 21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92" name="Text Box 21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93" name="Text Box 21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94" name="Text Box 21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95" name="Text Box 21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96" name="Text Box 21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97" name="Text Box 21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98" name="Text Box 21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499" name="Text Box 21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00" name="Text Box 21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01" name="Text Box 21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02" name="Text Box 21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03" name="Text Box 21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04" name="Text Box 21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05" name="Text Box 21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06" name="Text Box 21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07" name="Text Box 21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08" name="Text Box 21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09" name="Text Box 21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10" name="Text Box 21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11" name="Text Box 21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12" name="Text Box 21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13" name="Text Box 21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14" name="Text Box 21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15" name="Text Box 21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16" name="Text Box 21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17" name="Text Box 21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18" name="Text Box 21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19" name="Text Box 21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20" name="Text Box 21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21" name="Text Box 21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22" name="Text Box 21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23" name="Text Box 21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24" name="Text Box 21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25" name="Text Box 21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26" name="Text Box 21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27" name="Text Box 21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28" name="Text Box 21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29" name="Text Box 21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30" name="Text Box 21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31" name="Text Box 21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32" name="Text Box 21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33" name="Text Box 21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34" name="Text Box 21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35" name="Text Box 21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36" name="Text Box 21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37" name="Text Box 21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38" name="Text Box 21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39" name="Text Box 21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40" name="Text Box 21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41" name="Text Box 21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42" name="Text Box 21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43" name="Text Box 21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44" name="Text Box 21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45" name="Text Box 21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46" name="Text Box 21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47" name="Text Box 21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48" name="Text Box 21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49" name="Text Box 21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50" name="Text Box 21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51" name="Text Box 22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52" name="Text Box 22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53" name="Text Box 22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54" name="Text Box 22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55" name="Text Box 22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56" name="Text Box 22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57" name="Text Box 22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58" name="Text Box 22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59" name="Text Box 22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60" name="Text Box 22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61" name="Text Box 22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62" name="Text Box 22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63" name="Text Box 22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64" name="Text Box 22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65" name="Text Box 22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66" name="Text Box 22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67" name="Text Box 22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68" name="Text Box 22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69" name="Text Box 22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70" name="Text Box 22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71" name="Text Box 22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72" name="Text Box 22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73" name="Text Box 22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74" name="Text Box 22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75" name="Text Box 22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76" name="Text Box 22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77" name="Text Box 22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78" name="Text Box 22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79" name="Text Box 22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80" name="Text Box 22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81" name="Text Box 22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82" name="Text Box 22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83" name="Text Box 22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84" name="Text Box 22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85" name="Text Box 22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86" name="Text Box 22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87" name="Text Box 22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88" name="Text Box 22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89" name="Text Box 22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90" name="Text Box 22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91" name="Text Box 22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92" name="Text Box 22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93" name="Text Box 22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94" name="Text Box 22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95" name="Text Box 22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96" name="Text Box 22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97" name="Text Box 22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98" name="Text Box 22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599" name="Text Box 22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00" name="Text Box 22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01" name="Text Box 22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02" name="Text Box 22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03" name="Text Box 22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04" name="Text Box 22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05" name="Text Box 22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06" name="Text Box 22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07" name="Text Box 22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08" name="Text Box 22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09" name="Text Box 22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10" name="Text Box 22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11" name="Text Box 22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12" name="Text Box 22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13" name="Text Box 22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14" name="Text Box 22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15" name="Text Box 22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16" name="Text Box 22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17" name="Text Box 22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18" name="Text Box 22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19" name="Text Box 22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20" name="Text Box 22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21" name="Text Box 22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22" name="Text Box 22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23" name="Text Box 22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24" name="Text Box 22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25" name="Text Box 22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26" name="Text Box 22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27" name="Text Box 22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28" name="Text Box 22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29" name="Text Box 22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30" name="Text Box 22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31" name="Text Box 22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32" name="Text Box 22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33" name="Text Box 22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34" name="Text Box 22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35" name="Text Box 22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36" name="Text Box 22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37" name="Text Box 22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38" name="Text Box 22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39" name="Text Box 22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40" name="Text Box 22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41" name="Text Box 22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42" name="Text Box 22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43" name="Text Box 22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44" name="Text Box 22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45" name="Text Box 22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46" name="Text Box 22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47" name="Text Box 22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48" name="Text Box 22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49" name="Text Box 22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50" name="Text Box 22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51" name="Text Box 23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52" name="Text Box 23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53" name="Text Box 23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54" name="Text Box 23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55" name="Text Box 23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56" name="Text Box 23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57" name="Text Box 23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58" name="Text Box 23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59" name="Text Box 23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60" name="Text Box 23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61" name="Text Box 23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62" name="Text Box 23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63" name="Text Box 23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64" name="Text Box 23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65" name="Text Box 23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66" name="Text Box 23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67" name="Text Box 23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68" name="Text Box 23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69" name="Text Box 23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70" name="Text Box 23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71" name="Text Box 23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72" name="Text Box 23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73" name="Text Box 23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74" name="Text Box 23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75" name="Text Box 23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76" name="Text Box 23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77" name="Text Box 23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78" name="Text Box 23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79" name="Text Box 23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80" name="Text Box 23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81" name="Text Box 23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82" name="Text Box 23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83" name="Text Box 23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84" name="Text Box 23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85" name="Text Box 23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86" name="Text Box 23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87" name="Text Box 23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88" name="Text Box 23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89" name="Text Box 23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90" name="Text Box 23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91" name="Text Box 23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92" name="Text Box 23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93" name="Text Box 23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94" name="Text Box 23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95" name="Text Box 23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96" name="Text Box 23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97" name="Text Box 23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98" name="Text Box 23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699" name="Text Box 23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00" name="Text Box 23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01" name="Text Box 23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02" name="Text Box 23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03" name="Text Box 23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04" name="Text Box 23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05" name="Text Box 23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06" name="Text Box 23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07" name="Text Box 23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08" name="Text Box 23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09" name="Text Box 23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10" name="Text Box 23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11" name="Text Box 23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12" name="Text Box 23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13" name="Text Box 23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14" name="Text Box 23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15" name="Text Box 23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16" name="Text Box 23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17" name="Text Box 23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18" name="Text Box 23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19" name="Text Box 23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20" name="Text Box 23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21" name="Text Box 23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22" name="Text Box 23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23" name="Text Box 23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24" name="Text Box 23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25" name="Text Box 23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26" name="Text Box 23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27" name="Text Box 23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28" name="Text Box 23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29" name="Text Box 23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30" name="Text Box 23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31" name="Text Box 23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32" name="Text Box 23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33" name="Text Box 23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34" name="Text Box 23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35" name="Text Box 23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36" name="Text Box 23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37" name="Text Box 23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38" name="Text Box 23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39" name="Text Box 23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40" name="Text Box 23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41" name="Text Box 23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42" name="Text Box 23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43" name="Text Box 23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44" name="Text Box 23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45" name="Text Box 23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46" name="Text Box 23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47" name="Text Box 23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48" name="Text Box 23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49" name="Text Box 23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50" name="Text Box 23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51" name="Text Box 24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52" name="Text Box 24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53" name="Text Box 24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54" name="Text Box 24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55" name="Text Box 24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56" name="Text Box 24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57" name="Text Box 24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58" name="Text Box 24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59" name="Text Box 24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60" name="Text Box 24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61" name="Text Box 24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62" name="Text Box 24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63" name="Text Box 24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64" name="Text Box 24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65" name="Text Box 24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66" name="Text Box 24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67" name="Text Box 24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68" name="Text Box 24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69" name="Text Box 24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70" name="Text Box 24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71" name="Text Box 24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72" name="Text Box 24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73" name="Text Box 24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74" name="Text Box 24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75" name="Text Box 24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76" name="Text Box 24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77" name="Text Box 24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78" name="Text Box 24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79" name="Text Box 24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80" name="Text Box 24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81" name="Text Box 24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82" name="Text Box 24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83" name="Text Box 24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84" name="Text Box 24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85" name="Text Box 24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86" name="Text Box 24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87" name="Text Box 24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88" name="Text Box 24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89" name="Text Box 24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90" name="Text Box 24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91" name="Text Box 24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92" name="Text Box 24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93" name="Text Box 24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94" name="Text Box 24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95" name="Text Box 24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96" name="Text Box 24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97" name="Text Box 24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98" name="Text Box 24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799" name="Text Box 24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00" name="Text Box 24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01" name="Text Box 24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02" name="Text Box 24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03" name="Text Box 24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04" name="Text Box 24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05" name="Text Box 24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06" name="Text Box 24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07" name="Text Box 24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08" name="Text Box 24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09" name="Text Box 24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10" name="Text Box 24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11" name="Text Box 24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12" name="Text Box 24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13" name="Text Box 24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14" name="Text Box 24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15" name="Text Box 24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16" name="Text Box 24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17" name="Text Box 24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18" name="Text Box 24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19" name="Text Box 24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20" name="Text Box 24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21" name="Text Box 24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22" name="Text Box 24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23" name="Text Box 24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24" name="Text Box 24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25" name="Text Box 24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26" name="Text Box 24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27" name="Text Box 24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28" name="Text Box 24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29" name="Text Box 24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30" name="Text Box 24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31" name="Text Box 24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32" name="Text Box 24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33" name="Text Box 24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34" name="Text Box 24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35" name="Text Box 24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36" name="Text Box 24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37" name="Text Box 24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38" name="Text Box 24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39" name="Text Box 24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40" name="Text Box 24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41" name="Text Box 24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42" name="Text Box 24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43" name="Text Box 24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44" name="Text Box 24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45" name="Text Box 24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46" name="Text Box 24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47" name="Text Box 24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48" name="Text Box 24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49" name="Text Box 24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50" name="Text Box 24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51" name="Text Box 25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52" name="Text Box 25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53" name="Text Box 25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54" name="Text Box 25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55" name="Text Box 25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56" name="Text Box 25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57" name="Text Box 25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58" name="Text Box 25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59" name="Text Box 25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60" name="Text Box 25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61" name="Text Box 25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62" name="Text Box 25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63" name="Text Box 25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64" name="Text Box 25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65" name="Text Box 25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66" name="Text Box 25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67" name="Text Box 25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68" name="Text Box 25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69" name="Text Box 25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70" name="Text Box 25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71" name="Text Box 25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72" name="Text Box 25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73" name="Text Box 25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74" name="Text Box 25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75" name="Text Box 25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76" name="Text Box 25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77" name="Text Box 25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78" name="Text Box 25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79" name="Text Box 25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80" name="Text Box 25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81" name="Text Box 25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82" name="Text Box 25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83" name="Text Box 25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84" name="Text Box 25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85" name="Text Box 25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86" name="Text Box 25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87" name="Text Box 25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88" name="Text Box 25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89" name="Text Box 25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90" name="Text Box 25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91" name="Text Box 25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92" name="Text Box 25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93" name="Text Box 25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94" name="Text Box 25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95" name="Text Box 25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96" name="Text Box 25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97" name="Text Box 25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98" name="Text Box 25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899" name="Text Box 25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00" name="Text Box 25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01" name="Text Box 25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02" name="Text Box 25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03" name="Text Box 25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04" name="Text Box 25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05" name="Text Box 25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06" name="Text Box 25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07" name="Text Box 25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08" name="Text Box 25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09" name="Text Box 25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10" name="Text Box 25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11" name="Text Box 25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12" name="Text Box 25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13" name="Text Box 25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14" name="Text Box 25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15" name="Text Box 25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16" name="Text Box 25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17" name="Text Box 25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18" name="Text Box 25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19" name="Text Box 25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20" name="Text Box 25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21" name="Text Box 25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22" name="Text Box 25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23" name="Text Box 25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24" name="Text Box 25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25" name="Text Box 25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26" name="Text Box 25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27" name="Text Box 25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28" name="Text Box 25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29" name="Text Box 25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30" name="Text Box 25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31" name="Text Box 25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32" name="Text Box 25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33" name="Text Box 25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34" name="Text Box 25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35" name="Text Box 25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36" name="Text Box 25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37" name="Text Box 25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38" name="Text Box 25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39" name="Text Box 25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40" name="Text Box 25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41" name="Text Box 25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42" name="Text Box 25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43" name="Text Box 25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44" name="Text Box 25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45" name="Text Box 25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46" name="Text Box 25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47" name="Text Box 25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48" name="Text Box 25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49" name="Text Box 25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50" name="Text Box 25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51" name="Text Box 26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52" name="Text Box 26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53" name="Text Box 26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54" name="Text Box 26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55" name="Text Box 26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56" name="Text Box 26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57" name="Text Box 26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58" name="Text Box 26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59" name="Text Box 26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60" name="Text Box 26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61" name="Text Box 26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62" name="Text Box 26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63" name="Text Box 26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64" name="Text Box 26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65" name="Text Box 26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66" name="Text Box 26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67" name="Text Box 26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68" name="Text Box 26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69" name="Text Box 26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70" name="Text Box 26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71" name="Text Box 26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72" name="Text Box 26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73" name="Text Box 26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74" name="Text Box 26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75" name="Text Box 26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76" name="Text Box 26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77" name="Text Box 26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78" name="Text Box 26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79" name="Text Box 26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80" name="Text Box 26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81" name="Text Box 26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82" name="Text Box 26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83" name="Text Box 26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84" name="Text Box 26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85" name="Text Box 26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86" name="Text Box 26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87" name="Text Box 26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88" name="Text Box 26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89" name="Text Box 26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90" name="Text Box 26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91" name="Text Box 26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92" name="Text Box 26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93" name="Text Box 26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94" name="Text Box 26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95" name="Text Box 26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96" name="Text Box 26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97" name="Text Box 26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98" name="Text Box 26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5999" name="Text Box 26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00" name="Text Box 26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01" name="Text Box 26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02" name="Text Box 26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03" name="Text Box 26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04" name="Text Box 26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05" name="Text Box 26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06" name="Text Box 26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07" name="Text Box 26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08" name="Text Box 26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09" name="Text Box 26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10" name="Text Box 26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11" name="Text Box 26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12" name="Text Box 26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13" name="Text Box 26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14" name="Text Box 26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15" name="Text Box 26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16" name="Text Box 26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17" name="Text Box 26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18" name="Text Box 26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19" name="Text Box 26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20" name="Text Box 26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21" name="Text Box 26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22" name="Text Box 26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23" name="Text Box 26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24" name="Text Box 26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25" name="Text Box 26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26" name="Text Box 26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27" name="Text Box 26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28" name="Text Box 26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29" name="Text Box 26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30" name="Text Box 26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31" name="Text Box 26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32" name="Text Box 26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33" name="Text Box 26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34" name="Text Box 26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35" name="Text Box 26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36" name="Text Box 26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37" name="Text Box 26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38" name="Text Box 26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39" name="Text Box 26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40" name="Text Box 26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41" name="Text Box 26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42" name="Text Box 26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43" name="Text Box 26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44" name="Text Box 26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45" name="Text Box 26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46" name="Text Box 26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47" name="Text Box 26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48" name="Text Box 26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49" name="Text Box 26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50" name="Text Box 26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51" name="Text Box 27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52" name="Text Box 27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53" name="Text Box 27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54" name="Text Box 27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55" name="Text Box 27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56" name="Text Box 27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57" name="Text Box 27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58" name="Text Box 27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59" name="Text Box 27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60" name="Text Box 27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61" name="Text Box 27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62" name="Text Box 27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63" name="Text Box 27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64" name="Text Box 27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65" name="Text Box 27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66" name="Text Box 27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67" name="Text Box 27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68" name="Text Box 27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69" name="Text Box 27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70" name="Text Box 27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71" name="Text Box 27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72" name="Text Box 27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73" name="Text Box 27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74" name="Text Box 27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75" name="Text Box 27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76" name="Text Box 27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77" name="Text Box 27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78" name="Text Box 27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79" name="Text Box 27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80" name="Text Box 27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81" name="Text Box 27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82" name="Text Box 27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83" name="Text Box 27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84" name="Text Box 27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85" name="Text Box 27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86" name="Text Box 27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87" name="Text Box 27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88" name="Text Box 27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89" name="Text Box 27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90" name="Text Box 27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91" name="Text Box 27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92" name="Text Box 27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93" name="Text Box 27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94" name="Text Box 27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95" name="Text Box 27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96" name="Text Box 27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97" name="Text Box 27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98" name="Text Box 27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099" name="Text Box 27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00" name="Text Box 27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01" name="Text Box 27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02" name="Text Box 27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03" name="Text Box 27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04" name="Text Box 27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05" name="Text Box 27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06" name="Text Box 27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07" name="Text Box 27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08" name="Text Box 27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09" name="Text Box 27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10" name="Text Box 27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11" name="Text Box 27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12" name="Text Box 27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13" name="Text Box 27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14" name="Text Box 27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15" name="Text Box 27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16" name="Text Box 27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17" name="Text Box 27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18" name="Text Box 27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19" name="Text Box 27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20" name="Text Box 27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21" name="Text Box 277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22" name="Text Box 277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23" name="Text Box 277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24" name="Text Box 277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25" name="Text Box 277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26" name="Text Box 277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27" name="Text Box 277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28" name="Text Box 277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29" name="Text Box 277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30" name="Text Box 277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31" name="Text Box 278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32" name="Text Box 278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33" name="Text Box 278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34" name="Text Box 278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35" name="Text Box 278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36" name="Text Box 278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37" name="Text Box 278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38" name="Text Box 278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39" name="Text Box 278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40" name="Text Box 278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41" name="Text Box 279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42" name="Text Box 279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43" name="Text Box 279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44" name="Text Box 279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45" name="Text Box 279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46" name="Text Box 279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47" name="Text Box 279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48" name="Text Box 279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49" name="Text Box 279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50" name="Text Box 279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51" name="Text Box 280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52" name="Text Box 280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53" name="Text Box 280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54" name="Text Box 280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55" name="Text Box 280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56" name="Text Box 280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57" name="Text Box 280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58" name="Text Box 280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59" name="Text Box 280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60" name="Text Box 280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61" name="Text Box 281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62" name="Text Box 281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63" name="Text Box 281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64" name="Text Box 281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65" name="Text Box 281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66" name="Text Box 281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67" name="Text Box 281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68" name="Text Box 281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69" name="Text Box 281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70" name="Text Box 281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71" name="Text Box 282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72" name="Text Box 282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73" name="Text Box 282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74" name="Text Box 282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75" name="Text Box 282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76" name="Text Box 282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77" name="Text Box 282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78" name="Text Box 282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79" name="Text Box 282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80" name="Text Box 282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81" name="Text Box 283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82" name="Text Box 283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83" name="Text Box 283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84" name="Text Box 283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85" name="Text Box 283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86" name="Text Box 283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87" name="Text Box 283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88" name="Text Box 283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89" name="Text Box 283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90" name="Text Box 283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91" name="Text Box 284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92" name="Text Box 284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93" name="Text Box 284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94" name="Text Box 284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95" name="Text Box 284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96" name="Text Box 284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97" name="Text Box 284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98" name="Text Box 284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199" name="Text Box 284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00" name="Text Box 284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01" name="Text Box 285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02" name="Text Box 285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03" name="Text Box 285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04" name="Text Box 285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05" name="Text Box 285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06" name="Text Box 285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07" name="Text Box 285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08" name="Text Box 285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09" name="Text Box 285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10" name="Text Box 285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11" name="Text Box 2860"/>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12" name="Text Box 2861"/>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13" name="Text Box 2862"/>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14" name="Text Box 2863"/>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15" name="Text Box 2864"/>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16" name="Text Box 2865"/>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17" name="Text Box 2866"/>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18" name="Text Box 2867"/>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19" name="Text Box 2868"/>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456</xdr:row>
      <xdr:rowOff>0</xdr:rowOff>
    </xdr:from>
    <xdr:ext cx="85725" cy="205408"/>
    <xdr:sp macro="" textlink="">
      <xdr:nvSpPr>
        <xdr:cNvPr id="16220" name="Text Box 2869"/>
        <xdr:cNvSpPr txBox="1">
          <a:spLocks noChangeArrowheads="1"/>
        </xdr:cNvSpPr>
      </xdr:nvSpPr>
      <xdr:spPr bwMode="auto">
        <a:xfrm>
          <a:off x="4686300" y="8686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538</xdr:row>
      <xdr:rowOff>0</xdr:rowOff>
    </xdr:from>
    <xdr:to>
      <xdr:col>4</xdr:col>
      <xdr:colOff>85725</xdr:colOff>
      <xdr:row>539</xdr:row>
      <xdr:rowOff>19050</xdr:rowOff>
    </xdr:to>
    <xdr:sp macro="" textlink="">
      <xdr:nvSpPr>
        <xdr:cNvPr id="16221" name="Text Box 27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22" name="Text Box 28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23" name="Text Box 28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24" name="Text Box 28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25" name="Text Box 28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26" name="Text Box 28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27" name="Text Box 28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28" name="Text Box 28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29" name="Text Box 28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30" name="Text Box 28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31" name="Text Box 28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32" name="Text Box 28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33" name="Text Box 28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34" name="Text Box 28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35" name="Text Box 28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36" name="Text Box 28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37" name="Text Box 28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38" name="Text Box 28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39" name="Text Box 28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40" name="Text Box 28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41" name="Text Box 28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42" name="Text Box 28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43" name="Text Box 28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44" name="Text Box 28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45" name="Text Box 28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46" name="Text Box 28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47" name="Text Box 28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48" name="Text Box 28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49" name="Text Box 28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50" name="Text Box 28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51" name="Text Box 28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52" name="Text Box 28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53" name="Text Box 28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54" name="Text Box 28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55" name="Text Box 28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56" name="Text Box 28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57" name="Text Box 28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58" name="Text Box 28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59" name="Text Box 28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60" name="Text Box 28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61" name="Text Box 28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62" name="Text Box 28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63" name="Text Box 28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64" name="Text Box 28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65" name="Text Box 28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66" name="Text Box 28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67" name="Text Box 28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68" name="Text Box 28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69" name="Text Box 28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70" name="Text Box 28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71" name="Text Box 28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72" name="Text Box 28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73" name="Text Box 28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74" name="Text Box 28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75" name="Text Box 28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76" name="Text Box 28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77" name="Text Box 28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78" name="Text Box 28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79" name="Text Box 28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80" name="Text Box 28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81" name="Text Box 28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82" name="Text Box 28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83" name="Text Box 28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84" name="Text Box 28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85" name="Text Box 28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86" name="Text Box 28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87" name="Text Box 28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88" name="Text Box 28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89" name="Text Box 28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90" name="Text Box 28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91" name="Text Box 28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92" name="Text Box 28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93" name="Text Box 28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94" name="Text Box 28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95" name="Text Box 28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96" name="Text Box 28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97" name="Text Box 28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98" name="Text Box 28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299" name="Text Box 28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00" name="Text Box 28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01" name="Text Box 28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02" name="Text Box 28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03" name="Text Box 28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04" name="Text Box 28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05" name="Text Box 28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06" name="Text Box 28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07" name="Text Box 28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08" name="Text Box 28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09" name="Text Box 28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10" name="Text Box 28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11" name="Text Box 28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12" name="Text Box 28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13" name="Text Box 28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14" name="Text Box 28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15" name="Text Box 28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16" name="Text Box 28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17" name="Text Box 28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18" name="Text Box 28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19" name="Text Box 28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20" name="Text Box 28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21" name="Text Box 28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22" name="Text Box 29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23" name="Text Box 29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24" name="Text Box 29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25" name="Text Box 29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26" name="Text Box 29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27" name="Text Box 29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28" name="Text Box 29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29" name="Text Box 29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30" name="Text Box 29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31" name="Text Box 29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32" name="Text Box 29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33" name="Text Box 29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34" name="Text Box 29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35" name="Text Box 29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36" name="Text Box 29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37" name="Text Box 29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38" name="Text Box 29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39" name="Text Box 29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40" name="Text Box 29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41" name="Text Box 29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42" name="Text Box 29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43" name="Text Box 29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44" name="Text Box 29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45" name="Text Box 29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46" name="Text Box 29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47" name="Text Box 29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48" name="Text Box 29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49" name="Text Box 29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50" name="Text Box 29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51" name="Text Box 29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52" name="Text Box 29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53" name="Text Box 29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54" name="Text Box 29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55" name="Text Box 29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56" name="Text Box 29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57" name="Text Box 29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58" name="Text Box 29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59" name="Text Box 29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60" name="Text Box 29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61" name="Text Box 29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62" name="Text Box 29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63" name="Text Box 29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64" name="Text Box 29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65" name="Text Box 29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66" name="Text Box 29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67" name="Text Box 29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68" name="Text Box 29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69" name="Text Box 29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70" name="Text Box 29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71" name="Text Box 29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72" name="Text Box 29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73" name="Text Box 29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74" name="Text Box 29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75" name="Text Box 29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76" name="Text Box 29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77" name="Text Box 29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78" name="Text Box 29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79" name="Text Box 29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80" name="Text Box 29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81" name="Text Box 29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82" name="Text Box 29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83" name="Text Box 29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84" name="Text Box 29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85" name="Text Box 29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86" name="Text Box 29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87" name="Text Box 29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88" name="Text Box 29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89" name="Text Box 29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90" name="Text Box 29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91" name="Text Box 29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92" name="Text Box 29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93" name="Text Box 29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94" name="Text Box 29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95" name="Text Box 29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96" name="Text Box 29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97" name="Text Box 29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98" name="Text Box 29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399" name="Text Box 29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00" name="Text Box 29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01" name="Text Box 29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02" name="Text Box 29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03" name="Text Box 29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04" name="Text Box 29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05" name="Text Box 29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06" name="Text Box 29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07" name="Text Box 29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08" name="Text Box 29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09" name="Text Box 29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10" name="Text Box 29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11" name="Text Box 29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12" name="Text Box 29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13" name="Text Box 29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14" name="Text Box 29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15" name="Text Box 29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16" name="Text Box 29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17" name="Text Box 29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18" name="Text Box 29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19" name="Text Box 29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20" name="Text Box 29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21" name="Text Box 29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22" name="Text Box 30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23" name="Text Box 30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24" name="Text Box 30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25" name="Text Box 30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26" name="Text Box 30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27" name="Text Box 30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28" name="Text Box 30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29" name="Text Box 30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30" name="Text Box 30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31" name="Text Box 30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32" name="Text Box 30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33" name="Text Box 30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34" name="Text Box 30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35" name="Text Box 30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36" name="Text Box 30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37" name="Text Box 30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38" name="Text Box 30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39" name="Text Box 30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40" name="Text Box 30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41" name="Text Box 30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42" name="Text Box 30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43" name="Text Box 30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44" name="Text Box 30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45" name="Text Box 30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46" name="Text Box 30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47" name="Text Box 30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48" name="Text Box 30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49" name="Text Box 30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50" name="Text Box 30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51" name="Text Box 30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52" name="Text Box 30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53" name="Text Box 30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54" name="Text Box 30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55" name="Text Box 30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56" name="Text Box 30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57" name="Text Box 30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58" name="Text Box 30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59" name="Text Box 30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60" name="Text Box 30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61" name="Text Box 30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62" name="Text Box 30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63" name="Text Box 30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64" name="Text Box 30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65" name="Text Box 30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66" name="Text Box 30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67" name="Text Box 30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68" name="Text Box 30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69" name="Text Box 30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70" name="Text Box 30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71" name="Text Box 30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72" name="Text Box 30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73" name="Text Box 30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74" name="Text Box 30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75" name="Text Box 30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76" name="Text Box 30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77" name="Text Box 30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78" name="Text Box 30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79" name="Text Box 30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80" name="Text Box 30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81" name="Text Box 30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82" name="Text Box 30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83" name="Text Box 30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84" name="Text Box 30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85" name="Text Box 30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86" name="Text Box 30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87" name="Text Box 30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88" name="Text Box 30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89" name="Text Box 30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90" name="Text Box 30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91" name="Text Box 30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92" name="Text Box 30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93" name="Text Box 30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94" name="Text Box 30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95" name="Text Box 30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96" name="Text Box 30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97" name="Text Box 30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98" name="Text Box 30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499" name="Text Box 30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00" name="Text Box 30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01" name="Text Box 30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02" name="Text Box 30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03" name="Text Box 30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04" name="Text Box 30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05" name="Text Box 30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06" name="Text Box 30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07" name="Text Box 30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08" name="Text Box 30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09" name="Text Box 30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10" name="Text Box 30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11" name="Text Box 30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12" name="Text Box 30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13" name="Text Box 30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14" name="Text Box 30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15" name="Text Box 30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16" name="Text Box 30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17" name="Text Box 30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18" name="Text Box 30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19" name="Text Box 30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20" name="Text Box 30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21" name="Text Box 30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22" name="Text Box 31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23" name="Text Box 31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24" name="Text Box 31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25" name="Text Box 31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26" name="Text Box 31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27" name="Text Box 31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28" name="Text Box 31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29" name="Text Box 31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30" name="Text Box 31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31" name="Text Box 31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32" name="Text Box 31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33" name="Text Box 31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34" name="Text Box 31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35" name="Text Box 31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36" name="Text Box 31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37" name="Text Box 31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38" name="Text Box 31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39" name="Text Box 31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40" name="Text Box 31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41" name="Text Box 31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42" name="Text Box 31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43" name="Text Box 31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44" name="Text Box 31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45" name="Text Box 31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46" name="Text Box 31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47" name="Text Box 31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48" name="Text Box 31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49" name="Text Box 31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50" name="Text Box 31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51" name="Text Box 31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52" name="Text Box 31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53" name="Text Box 31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54" name="Text Box 31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55" name="Text Box 31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56" name="Text Box 31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57" name="Text Box 31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58" name="Text Box 31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59" name="Text Box 31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60" name="Text Box 31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61" name="Text Box 31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62" name="Text Box 31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63" name="Text Box 31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64" name="Text Box 31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65" name="Text Box 31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66" name="Text Box 31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67" name="Text Box 31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68" name="Text Box 31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69" name="Text Box 31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70" name="Text Box 31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71" name="Text Box 31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72" name="Text Box 31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73" name="Text Box 31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74" name="Text Box 31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75" name="Text Box 31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76" name="Text Box 31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77" name="Text Box 31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78" name="Text Box 31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79" name="Text Box 31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80" name="Text Box 31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81" name="Text Box 31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82" name="Text Box 31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83" name="Text Box 31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84" name="Text Box 31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85" name="Text Box 31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86" name="Text Box 31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87" name="Text Box 31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88" name="Text Box 31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89" name="Text Box 31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90" name="Text Box 31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91" name="Text Box 31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92" name="Text Box 31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93" name="Text Box 31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94" name="Text Box 31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95" name="Text Box 31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96" name="Text Box 31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97" name="Text Box 31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98" name="Text Box 31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599" name="Text Box 31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00" name="Text Box 31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01" name="Text Box 31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02" name="Text Box 31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03" name="Text Box 31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04" name="Text Box 31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05" name="Text Box 31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06" name="Text Box 31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07" name="Text Box 31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08" name="Text Box 31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09" name="Text Box 31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10" name="Text Box 31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11" name="Text Box 31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12" name="Text Box 31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13" name="Text Box 31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14" name="Text Box 31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15" name="Text Box 31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16" name="Text Box 31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17" name="Text Box 31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18" name="Text Box 31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19" name="Text Box 31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20" name="Text Box 31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21" name="Text Box 31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22" name="Text Box 32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23" name="Text Box 32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24" name="Text Box 32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25" name="Text Box 32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26" name="Text Box 32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27" name="Text Box 32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28" name="Text Box 32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29" name="Text Box 32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30" name="Text Box 32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31" name="Text Box 32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32" name="Text Box 32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33" name="Text Box 32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34" name="Text Box 32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35" name="Text Box 32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36" name="Text Box 32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37" name="Text Box 32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38" name="Text Box 32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39" name="Text Box 32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40" name="Text Box 32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41" name="Text Box 32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42" name="Text Box 32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43" name="Text Box 32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44" name="Text Box 32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45" name="Text Box 32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46" name="Text Box 32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47" name="Text Box 32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48" name="Text Box 32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49" name="Text Box 32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50" name="Text Box 32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51" name="Text Box 32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52" name="Text Box 32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53" name="Text Box 32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54" name="Text Box 32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55" name="Text Box 32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56" name="Text Box 32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57" name="Text Box 32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58" name="Text Box 32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59" name="Text Box 32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60" name="Text Box 32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61" name="Text Box 32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62" name="Text Box 32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63" name="Text Box 32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64" name="Text Box 32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65" name="Text Box 32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66" name="Text Box 32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67" name="Text Box 32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68" name="Text Box 32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69" name="Text Box 32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70" name="Text Box 32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71" name="Text Box 32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72" name="Text Box 32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73" name="Text Box 32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74" name="Text Box 32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75" name="Text Box 32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76" name="Text Box 32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77" name="Text Box 32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78" name="Text Box 32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79" name="Text Box 32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80" name="Text Box 32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81" name="Text Box 32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82" name="Text Box 32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83" name="Text Box 32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84" name="Text Box 32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85" name="Text Box 32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86" name="Text Box 32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87" name="Text Box 32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88" name="Text Box 32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89" name="Text Box 32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90" name="Text Box 32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91" name="Text Box 32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92" name="Text Box 32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93" name="Text Box 32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94" name="Text Box 32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95" name="Text Box 32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96" name="Text Box 32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97" name="Text Box 32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98" name="Text Box 32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699" name="Text Box 32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00" name="Text Box 32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01" name="Text Box 32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02" name="Text Box 32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03" name="Text Box 32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04" name="Text Box 32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05" name="Text Box 32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06" name="Text Box 32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07" name="Text Box 32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08" name="Text Box 32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09" name="Text Box 32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10" name="Text Box 32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11" name="Text Box 32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12" name="Text Box 32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13" name="Text Box 32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14" name="Text Box 32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15" name="Text Box 32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16" name="Text Box 32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17" name="Text Box 32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18" name="Text Box 32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19" name="Text Box 32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20" name="Text Box 32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21" name="Text Box 32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22" name="Text Box 33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23" name="Text Box 33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24" name="Text Box 33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25" name="Text Box 33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26" name="Text Box 33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27" name="Text Box 33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28" name="Text Box 33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29" name="Text Box 33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30" name="Text Box 33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31" name="Text Box 33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32" name="Text Box 33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33" name="Text Box 33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34" name="Text Box 33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35" name="Text Box 33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36" name="Text Box 33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37" name="Text Box 33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38" name="Text Box 33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39" name="Text Box 33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40" name="Text Box 33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41" name="Text Box 33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42" name="Text Box 33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43" name="Text Box 33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44" name="Text Box 33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45" name="Text Box 33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46" name="Text Box 33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47" name="Text Box 33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48" name="Text Box 33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49" name="Text Box 33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50" name="Text Box 33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51" name="Text Box 33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52" name="Text Box 33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53" name="Text Box 33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54" name="Text Box 33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55" name="Text Box 33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56" name="Text Box 33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57" name="Text Box 33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58" name="Text Box 33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59" name="Text Box 33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60" name="Text Box 33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61" name="Text Box 33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62" name="Text Box 33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63" name="Text Box 33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64" name="Text Box 33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65" name="Text Box 33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66" name="Text Box 33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67" name="Text Box 33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68" name="Text Box 33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69" name="Text Box 33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70" name="Text Box 33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71" name="Text Box 33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72" name="Text Box 33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73" name="Text Box 33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74" name="Text Box 33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75" name="Text Box 33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76" name="Text Box 33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77" name="Text Box 33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78" name="Text Box 33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79" name="Text Box 33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80" name="Text Box 33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81" name="Text Box 33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82" name="Text Box 33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83" name="Text Box 33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84" name="Text Box 33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85" name="Text Box 33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86" name="Text Box 33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87" name="Text Box 33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88" name="Text Box 33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89" name="Text Box 33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90" name="Text Box 33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91" name="Text Box 33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92" name="Text Box 33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93" name="Text Box 33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94" name="Text Box 33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95" name="Text Box 33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96" name="Text Box 33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97" name="Text Box 33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98" name="Text Box 33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799" name="Text Box 33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00" name="Text Box 33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01" name="Text Box 33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02" name="Text Box 33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03" name="Text Box 33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04" name="Text Box 33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05" name="Text Box 33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06" name="Text Box 33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07" name="Text Box 33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08" name="Text Box 33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09" name="Text Box 33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10" name="Text Box 33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11" name="Text Box 33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12" name="Text Box 33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13" name="Text Box 33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14" name="Text Box 33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15" name="Text Box 33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16" name="Text Box 33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17" name="Text Box 33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18" name="Text Box 33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19" name="Text Box 33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20" name="Text Box 33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21" name="Text Box 33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22" name="Text Box 34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23" name="Text Box 34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24" name="Text Box 34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25" name="Text Box 34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26" name="Text Box 34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27" name="Text Box 34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28" name="Text Box 34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29" name="Text Box 34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30" name="Text Box 34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31" name="Text Box 34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32" name="Text Box 34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33" name="Text Box 34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34" name="Text Box 34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35" name="Text Box 34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36" name="Text Box 34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37" name="Text Box 34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38" name="Text Box 34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39" name="Text Box 34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40" name="Text Box 34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41" name="Text Box 34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42" name="Text Box 34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43" name="Text Box 34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44" name="Text Box 34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45" name="Text Box 34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46" name="Text Box 34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47" name="Text Box 34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48" name="Text Box 34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49" name="Text Box 34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50" name="Text Box 34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51" name="Text Box 34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52" name="Text Box 34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53" name="Text Box 34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54" name="Text Box 34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55" name="Text Box 34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56" name="Text Box 34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57" name="Text Box 34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58" name="Text Box 34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59" name="Text Box 34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60" name="Text Box 34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61" name="Text Box 34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62" name="Text Box 34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63" name="Text Box 34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64" name="Text Box 34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65" name="Text Box 34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66" name="Text Box 34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67" name="Text Box 34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68" name="Text Box 34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69" name="Text Box 34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70" name="Text Box 34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71" name="Text Box 34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72" name="Text Box 34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73" name="Text Box 34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74" name="Text Box 34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75" name="Text Box 34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76" name="Text Box 34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77" name="Text Box 34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78" name="Text Box 34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79" name="Text Box 34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80" name="Text Box 34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81" name="Text Box 34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82" name="Text Box 34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83" name="Text Box 34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84" name="Text Box 34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85" name="Text Box 34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86" name="Text Box 34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87" name="Text Box 34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88" name="Text Box 34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89" name="Text Box 34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90" name="Text Box 34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91" name="Text Box 34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92" name="Text Box 34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93" name="Text Box 34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94" name="Text Box 34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95" name="Text Box 34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96" name="Text Box 34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97" name="Text Box 34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98" name="Text Box 34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899" name="Text Box 34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00" name="Text Box 34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01" name="Text Box 34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02" name="Text Box 34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03" name="Text Box 34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04" name="Text Box 34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05" name="Text Box 34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06" name="Text Box 34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07" name="Text Box 34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08" name="Text Box 34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09" name="Text Box 34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10" name="Text Box 34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11" name="Text Box 34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12" name="Text Box 34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13" name="Text Box 34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14" name="Text Box 34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15" name="Text Box 34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16" name="Text Box 34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17" name="Text Box 34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18" name="Text Box 34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19" name="Text Box 34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20" name="Text Box 34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21" name="Text Box 34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22" name="Text Box 35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23" name="Text Box 35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24" name="Text Box 35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25" name="Text Box 35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26" name="Text Box 35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27" name="Text Box 35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28" name="Text Box 35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29" name="Text Box 35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30" name="Text Box 35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31" name="Text Box 35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32" name="Text Box 35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33" name="Text Box 35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34" name="Text Box 35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35" name="Text Box 35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36" name="Text Box 35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37" name="Text Box 35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38" name="Text Box 35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39" name="Text Box 35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40" name="Text Box 35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41" name="Text Box 35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42" name="Text Box 35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43" name="Text Box 35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44" name="Text Box 35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45" name="Text Box 35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46" name="Text Box 35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47" name="Text Box 35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48" name="Text Box 35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49" name="Text Box 35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50" name="Text Box 35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51" name="Text Box 35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52" name="Text Box 35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53" name="Text Box 35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54" name="Text Box 35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55" name="Text Box 35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56" name="Text Box 35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57" name="Text Box 35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58" name="Text Box 35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59" name="Text Box 35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60" name="Text Box 35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61" name="Text Box 35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62" name="Text Box 35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63" name="Text Box 35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64" name="Text Box 35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65" name="Text Box 35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66" name="Text Box 35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67" name="Text Box 35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68" name="Text Box 35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69" name="Text Box 35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70" name="Text Box 35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71" name="Text Box 35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72" name="Text Box 35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73" name="Text Box 35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74" name="Text Box 35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75" name="Text Box 35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76" name="Text Box 35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77" name="Text Box 35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78" name="Text Box 35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79" name="Text Box 35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80" name="Text Box 35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81" name="Text Box 35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82" name="Text Box 35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83" name="Text Box 35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84" name="Text Box 35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85" name="Text Box 35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86" name="Text Box 35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87" name="Text Box 35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88" name="Text Box 35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89" name="Text Box 35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90" name="Text Box 35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91" name="Text Box 35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92" name="Text Box 35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93" name="Text Box 35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94" name="Text Box 35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95" name="Text Box 35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96" name="Text Box 35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97" name="Text Box 35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98" name="Text Box 35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6999" name="Text Box 35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00" name="Text Box 35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01" name="Text Box 35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02" name="Text Box 35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03" name="Text Box 35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04" name="Text Box 35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05" name="Text Box 35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06" name="Text Box 35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07" name="Text Box 35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08" name="Text Box 35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09" name="Text Box 35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10" name="Text Box 35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11" name="Text Box 35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12" name="Text Box 35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13" name="Text Box 35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14" name="Text Box 35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15" name="Text Box 35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16" name="Text Box 35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17" name="Text Box 35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18" name="Text Box 35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19" name="Text Box 35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20" name="Text Box 35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21" name="Text Box 35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22" name="Text Box 36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23" name="Text Box 36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24" name="Text Box 36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25" name="Text Box 36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26" name="Text Box 36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27" name="Text Box 36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28" name="Text Box 36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29" name="Text Box 36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30" name="Text Box 36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31" name="Text Box 36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32" name="Text Box 36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33" name="Text Box 36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34" name="Text Box 36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35" name="Text Box 36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36" name="Text Box 36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37" name="Text Box 36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38" name="Text Box 36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39" name="Text Box 36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40" name="Text Box 36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41" name="Text Box 36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42" name="Text Box 36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43" name="Text Box 36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44" name="Text Box 36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45" name="Text Box 36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46" name="Text Box 36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47" name="Text Box 36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48" name="Text Box 36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49" name="Text Box 36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50" name="Text Box 36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51" name="Text Box 36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52" name="Text Box 36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53" name="Text Box 36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54" name="Text Box 36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55" name="Text Box 36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56" name="Text Box 36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57" name="Text Box 36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58" name="Text Box 36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59" name="Text Box 36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60" name="Text Box 36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61" name="Text Box 36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62" name="Text Box 36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63" name="Text Box 36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64" name="Text Box 36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65" name="Text Box 36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66" name="Text Box 36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67" name="Text Box 36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68" name="Text Box 36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69" name="Text Box 36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70" name="Text Box 36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71" name="Text Box 36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72" name="Text Box 36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73" name="Text Box 36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74" name="Text Box 36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75" name="Text Box 36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76" name="Text Box 36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77" name="Text Box 36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78" name="Text Box 36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79" name="Text Box 36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80" name="Text Box 36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81" name="Text Box 36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82" name="Text Box 36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83" name="Text Box 36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84" name="Text Box 36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85" name="Text Box 36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86" name="Text Box 36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87" name="Text Box 36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88" name="Text Box 36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89" name="Text Box 36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90" name="Text Box 36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91" name="Text Box 36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92" name="Text Box 36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93" name="Text Box 36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94" name="Text Box 36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95" name="Text Box 36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96" name="Text Box 36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97" name="Text Box 36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98" name="Text Box 36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099" name="Text Box 36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00" name="Text Box 36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01" name="Text Box 36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02" name="Text Box 36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03" name="Text Box 36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04" name="Text Box 36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05" name="Text Box 36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06" name="Text Box 36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07" name="Text Box 36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08" name="Text Box 36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09" name="Text Box 36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10" name="Text Box 36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11" name="Text Box 36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12" name="Text Box 36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13" name="Text Box 36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14" name="Text Box 36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15" name="Text Box 36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16" name="Text Box 36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17" name="Text Box 36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18" name="Text Box 36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19" name="Text Box 36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20" name="Text Box 36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21" name="Text Box 36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22" name="Text Box 37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23" name="Text Box 37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24" name="Text Box 37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25" name="Text Box 37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26" name="Text Box 37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27" name="Text Box 37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28" name="Text Box 37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29" name="Text Box 37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30" name="Text Box 37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31" name="Text Box 37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32" name="Text Box 37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33" name="Text Box 37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34" name="Text Box 37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35" name="Text Box 37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36" name="Text Box 37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37" name="Text Box 37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38" name="Text Box 37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39" name="Text Box 37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40" name="Text Box 37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41" name="Text Box 37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42" name="Text Box 37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43" name="Text Box 37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44" name="Text Box 37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45" name="Text Box 37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46" name="Text Box 37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47" name="Text Box 37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48" name="Text Box 37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49" name="Text Box 37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50" name="Text Box 37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51" name="Text Box 37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52" name="Text Box 37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53" name="Text Box 37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54" name="Text Box 37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55" name="Text Box 37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56" name="Text Box 37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57" name="Text Box 37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58" name="Text Box 37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59" name="Text Box 37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60" name="Text Box 37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61" name="Text Box 37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62" name="Text Box 37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63" name="Text Box 37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64" name="Text Box 37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65" name="Text Box 37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66" name="Text Box 37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67" name="Text Box 37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68" name="Text Box 37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69" name="Text Box 37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70" name="Text Box 37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71" name="Text Box 37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72" name="Text Box 37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73" name="Text Box 37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74" name="Text Box 37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75" name="Text Box 37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76" name="Text Box 37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77" name="Text Box 37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78" name="Text Box 37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79" name="Text Box 37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80" name="Text Box 37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81" name="Text Box 37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82" name="Text Box 37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83" name="Text Box 37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84" name="Text Box 37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85" name="Text Box 37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86" name="Text Box 37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87" name="Text Box 37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88" name="Text Box 37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89" name="Text Box 37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90" name="Text Box 37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91" name="Text Box 37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92" name="Text Box 37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93" name="Text Box 37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94" name="Text Box 37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95" name="Text Box 37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96" name="Text Box 37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97" name="Text Box 37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98" name="Text Box 37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199" name="Text Box 37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00" name="Text Box 37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01" name="Text Box 37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02" name="Text Box 37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03" name="Text Box 37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04" name="Text Box 37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05" name="Text Box 37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06" name="Text Box 37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07" name="Text Box 37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08" name="Text Box 37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09" name="Text Box 37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10" name="Text Box 37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11" name="Text Box 37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12" name="Text Box 37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13" name="Text Box 37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14" name="Text Box 37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15" name="Text Box 37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16" name="Text Box 37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17" name="Text Box 37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18" name="Text Box 37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19" name="Text Box 37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20" name="Text Box 37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21" name="Text Box 37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22" name="Text Box 38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23" name="Text Box 38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24" name="Text Box 38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25" name="Text Box 38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26" name="Text Box 38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27" name="Text Box 38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28" name="Text Box 38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29" name="Text Box 38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30" name="Text Box 38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31" name="Text Box 38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32" name="Text Box 38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33" name="Text Box 38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34" name="Text Box 38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35" name="Text Box 38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36" name="Text Box 38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37" name="Text Box 38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38" name="Text Box 38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39" name="Text Box 38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40" name="Text Box 38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41" name="Text Box 38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42" name="Text Box 38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43" name="Text Box 38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44" name="Text Box 38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45" name="Text Box 38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46" name="Text Box 38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47" name="Text Box 38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48" name="Text Box 38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49" name="Text Box 38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50" name="Text Box 38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51" name="Text Box 38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52" name="Text Box 38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53" name="Text Box 38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54" name="Text Box 38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55" name="Text Box 38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56" name="Text Box 38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57" name="Text Box 38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58" name="Text Box 38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59" name="Text Box 38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60" name="Text Box 38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61" name="Text Box 38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62" name="Text Box 38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63" name="Text Box 38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64" name="Text Box 38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65" name="Text Box 38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66" name="Text Box 38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67" name="Text Box 38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68" name="Text Box 38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69" name="Text Box 38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70" name="Text Box 38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71" name="Text Box 38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72" name="Text Box 38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73" name="Text Box 38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74" name="Text Box 38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75" name="Text Box 38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76" name="Text Box 38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77" name="Text Box 38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78" name="Text Box 38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79" name="Text Box 38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80" name="Text Box 38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81" name="Text Box 38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82" name="Text Box 38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83" name="Text Box 38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84" name="Text Box 38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85" name="Text Box 38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86" name="Text Box 38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87" name="Text Box 38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88" name="Text Box 38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89" name="Text Box 38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90" name="Text Box 38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91" name="Text Box 38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92" name="Text Box 38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93" name="Text Box 38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94" name="Text Box 38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95" name="Text Box 38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96" name="Text Box 38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97" name="Text Box 38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98" name="Text Box 38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299" name="Text Box 38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00" name="Text Box 38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01" name="Text Box 38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02" name="Text Box 38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03" name="Text Box 38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04" name="Text Box 38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05" name="Text Box 38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06" name="Text Box 38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07" name="Text Box 38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08" name="Text Box 38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09" name="Text Box 38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10" name="Text Box 38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11" name="Text Box 38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12" name="Text Box 38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13" name="Text Box 38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14" name="Text Box 38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15" name="Text Box 38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16" name="Text Box 38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17" name="Text Box 38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18" name="Text Box 38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19" name="Text Box 38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20" name="Text Box 38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21" name="Text Box 38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22" name="Text Box 39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23" name="Text Box 39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24" name="Text Box 39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25" name="Text Box 39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26" name="Text Box 39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27" name="Text Box 39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28" name="Text Box 39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29" name="Text Box 39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30" name="Text Box 39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31" name="Text Box 39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32" name="Text Box 39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33" name="Text Box 39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34" name="Text Box 39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35" name="Text Box 39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36" name="Text Box 39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37" name="Text Box 39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38" name="Text Box 39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39" name="Text Box 39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40" name="Text Box 39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41" name="Text Box 39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42" name="Text Box 39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43" name="Text Box 39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44" name="Text Box 39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45" name="Text Box 39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46" name="Text Box 39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47" name="Text Box 39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48" name="Text Box 39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49" name="Text Box 39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50" name="Text Box 39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51" name="Text Box 39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52" name="Text Box 39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53" name="Text Box 39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54" name="Text Box 39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55" name="Text Box 39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56" name="Text Box 39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57" name="Text Box 39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58" name="Text Box 39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59" name="Text Box 39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60" name="Text Box 39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61" name="Text Box 39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62" name="Text Box 39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63" name="Text Box 39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64" name="Text Box 39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65" name="Text Box 39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66" name="Text Box 39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67" name="Text Box 39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68" name="Text Box 39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69" name="Text Box 39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70" name="Text Box 39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71" name="Text Box 39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72" name="Text Box 39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73" name="Text Box 39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74" name="Text Box 39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75" name="Text Box 39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76" name="Text Box 39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77" name="Text Box 39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78" name="Text Box 39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79" name="Text Box 39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80" name="Text Box 39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81" name="Text Box 39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82" name="Text Box 39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83" name="Text Box 39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84" name="Text Box 39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85" name="Text Box 39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86" name="Text Box 39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87" name="Text Box 39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88" name="Text Box 39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89" name="Text Box 39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90" name="Text Box 39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91" name="Text Box 39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92" name="Text Box 39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93" name="Text Box 39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94" name="Text Box 39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95" name="Text Box 39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96" name="Text Box 39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97" name="Text Box 39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98" name="Text Box 39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399" name="Text Box 39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00" name="Text Box 39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01" name="Text Box 39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02" name="Text Box 39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03" name="Text Box 39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04" name="Text Box 39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05" name="Text Box 39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06" name="Text Box 39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07" name="Text Box 39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08" name="Text Box 39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09" name="Text Box 39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10" name="Text Box 39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11" name="Text Box 39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12" name="Text Box 39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13" name="Text Box 39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14" name="Text Box 39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15" name="Text Box 39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16" name="Text Box 39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17" name="Text Box 39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18" name="Text Box 39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19" name="Text Box 39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20" name="Text Box 39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21" name="Text Box 39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22" name="Text Box 40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23" name="Text Box 40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24" name="Text Box 40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25" name="Text Box 40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26" name="Text Box 40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27" name="Text Box 40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28" name="Text Box 40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29" name="Text Box 40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30" name="Text Box 40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31" name="Text Box 40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32" name="Text Box 40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33" name="Text Box 40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34" name="Text Box 40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35" name="Text Box 40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36" name="Text Box 40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37" name="Text Box 40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38" name="Text Box 40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39" name="Text Box 40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40" name="Text Box 40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41" name="Text Box 40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42" name="Text Box 40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43" name="Text Box 40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44" name="Text Box 40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45" name="Text Box 40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46" name="Text Box 40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47" name="Text Box 40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48" name="Text Box 40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49" name="Text Box 40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50" name="Text Box 40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51" name="Text Box 40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52" name="Text Box 40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53" name="Text Box 40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54" name="Text Box 40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55" name="Text Box 40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56" name="Text Box 40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57" name="Text Box 40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58" name="Text Box 40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59" name="Text Box 40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60" name="Text Box 40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61" name="Text Box 40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62" name="Text Box 40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63" name="Text Box 40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64" name="Text Box 40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65" name="Text Box 40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66" name="Text Box 40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67" name="Text Box 40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68" name="Text Box 40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69" name="Text Box 40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70" name="Text Box 40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71" name="Text Box 40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72" name="Text Box 40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73" name="Text Box 40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74" name="Text Box 40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75" name="Text Box 40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76" name="Text Box 40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77" name="Text Box 40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78" name="Text Box 40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79" name="Text Box 40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80" name="Text Box 40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81" name="Text Box 40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82" name="Text Box 40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83" name="Text Box 40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84" name="Text Box 40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85" name="Text Box 40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86" name="Text Box 40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87" name="Text Box 40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88" name="Text Box 40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89" name="Text Box 40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90" name="Text Box 40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91" name="Text Box 40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92" name="Text Box 40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93" name="Text Box 40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94" name="Text Box 40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95" name="Text Box 40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96" name="Text Box 40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97" name="Text Box 40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98" name="Text Box 40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499" name="Text Box 40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00" name="Text Box 40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01" name="Text Box 40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02" name="Text Box 40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03" name="Text Box 40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04" name="Text Box 40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05" name="Text Box 40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06" name="Text Box 40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07" name="Text Box 40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08" name="Text Box 40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09" name="Text Box 40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10" name="Text Box 40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11" name="Text Box 40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12" name="Text Box 40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13" name="Text Box 40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14" name="Text Box 40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15" name="Text Box 40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16" name="Text Box 40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17" name="Text Box 40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18" name="Text Box 40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19" name="Text Box 40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20" name="Text Box 40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21" name="Text Box 40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22" name="Text Box 41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23" name="Text Box 41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24" name="Text Box 41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25" name="Text Box 41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26" name="Text Box 41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27" name="Text Box 41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28" name="Text Box 41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29" name="Text Box 41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30" name="Text Box 41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31" name="Text Box 41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32" name="Text Box 41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33" name="Text Box 41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34" name="Text Box 41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35" name="Text Box 41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36" name="Text Box 41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37" name="Text Box 41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38" name="Text Box 41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39" name="Text Box 41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40" name="Text Box 41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41" name="Text Box 41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42" name="Text Box 41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43" name="Text Box 41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44" name="Text Box 41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45" name="Text Box 41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46" name="Text Box 41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47" name="Text Box 41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48" name="Text Box 41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49" name="Text Box 41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50" name="Text Box 41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51" name="Text Box 41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52" name="Text Box 41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53" name="Text Box 41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54" name="Text Box 41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55" name="Text Box 41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56" name="Text Box 41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57" name="Text Box 41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58" name="Text Box 41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59" name="Text Box 41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60" name="Text Box 41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61" name="Text Box 41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62" name="Text Box 41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63" name="Text Box 41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64" name="Text Box 41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65" name="Text Box 41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66" name="Text Box 41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67" name="Text Box 41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68" name="Text Box 41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69" name="Text Box 41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70" name="Text Box 41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71" name="Text Box 41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72" name="Text Box 41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73" name="Text Box 41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74" name="Text Box 41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75" name="Text Box 41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76" name="Text Box 41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77" name="Text Box 41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78" name="Text Box 41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79" name="Text Box 41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80" name="Text Box 41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81" name="Text Box 41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82" name="Text Box 41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83" name="Text Box 41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84" name="Text Box 41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85" name="Text Box 41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86" name="Text Box 41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87" name="Text Box 41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88" name="Text Box 41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89" name="Text Box 41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90" name="Text Box 41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91" name="Text Box 41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92" name="Text Box 41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93" name="Text Box 41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94" name="Text Box 41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95" name="Text Box 41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96" name="Text Box 41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97" name="Text Box 41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98" name="Text Box 41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599" name="Text Box 41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00" name="Text Box 41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01" name="Text Box 41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02" name="Text Box 41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03" name="Text Box 41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04" name="Text Box 41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05" name="Text Box 41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06" name="Text Box 41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07" name="Text Box 41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08" name="Text Box 41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09" name="Text Box 41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10" name="Text Box 41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11" name="Text Box 41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12" name="Text Box 41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13" name="Text Box 41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14" name="Text Box 41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15" name="Text Box 41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16" name="Text Box 41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17" name="Text Box 41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18" name="Text Box 41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19" name="Text Box 41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20" name="Text Box 41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21" name="Text Box 41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22" name="Text Box 42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23" name="Text Box 42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24" name="Text Box 42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25" name="Text Box 42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26" name="Text Box 42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27" name="Text Box 42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28" name="Text Box 42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29" name="Text Box 42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30" name="Text Box 42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31" name="Text Box 42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32" name="Text Box 42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33" name="Text Box 42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34" name="Text Box 42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35" name="Text Box 42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36" name="Text Box 42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37" name="Text Box 42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38" name="Text Box 42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39" name="Text Box 42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40" name="Text Box 42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41" name="Text Box 42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42" name="Text Box 42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43" name="Text Box 42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44" name="Text Box 42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45" name="Text Box 42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46" name="Text Box 42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47" name="Text Box 42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48" name="Text Box 42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49" name="Text Box 42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50" name="Text Box 42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51" name="Text Box 42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52" name="Text Box 42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53" name="Text Box 42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54" name="Text Box 42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55" name="Text Box 42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56" name="Text Box 42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57" name="Text Box 42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58" name="Text Box 42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59" name="Text Box 42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60" name="Text Box 42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61" name="Text Box 42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62" name="Text Box 42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63" name="Text Box 42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64" name="Text Box 42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65" name="Text Box 42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66" name="Text Box 42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67" name="Text Box 42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68" name="Text Box 42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69" name="Text Box 42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70" name="Text Box 42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71" name="Text Box 42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72" name="Text Box 42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73" name="Text Box 42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74" name="Text Box 42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75" name="Text Box 42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76" name="Text Box 42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77" name="Text Box 42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78" name="Text Box 42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79" name="Text Box 42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80" name="Text Box 42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81" name="Text Box 42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82" name="Text Box 42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83" name="Text Box 42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84" name="Text Box 42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85" name="Text Box 42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86" name="Text Box 42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87" name="Text Box 42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88" name="Text Box 42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89" name="Text Box 42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90" name="Text Box 42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91" name="Text Box 42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92" name="Text Box 42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93" name="Text Box 42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94" name="Text Box 42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95" name="Text Box 42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96" name="Text Box 42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97" name="Text Box 42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98" name="Text Box 42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699" name="Text Box 42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00" name="Text Box 42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01" name="Text Box 42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02" name="Text Box 42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03" name="Text Box 42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04" name="Text Box 42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05" name="Text Box 42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06" name="Text Box 42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07" name="Text Box 42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08" name="Text Box 42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09" name="Text Box 42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10" name="Text Box 42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11" name="Text Box 42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12" name="Text Box 42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13" name="Text Box 42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14" name="Text Box 42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15" name="Text Box 42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16" name="Text Box 42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17" name="Text Box 42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18" name="Text Box 42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19" name="Text Box 42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20" name="Text Box 42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21" name="Text Box 42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22" name="Text Box 43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23" name="Text Box 43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24" name="Text Box 43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25" name="Text Box 43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26" name="Text Box 43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27" name="Text Box 43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28" name="Text Box 43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29" name="Text Box 43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30" name="Text Box 43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31" name="Text Box 43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32" name="Text Box 43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33" name="Text Box 43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34" name="Text Box 43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35" name="Text Box 43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36" name="Text Box 43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37" name="Text Box 43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38" name="Text Box 43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39" name="Text Box 43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40" name="Text Box 43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41" name="Text Box 43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42" name="Text Box 43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43" name="Text Box 43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44" name="Text Box 43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45" name="Text Box 43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46" name="Text Box 43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47" name="Text Box 43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48" name="Text Box 43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49" name="Text Box 43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50" name="Text Box 43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51" name="Text Box 43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52" name="Text Box 43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53" name="Text Box 43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54" name="Text Box 43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55" name="Text Box 43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56" name="Text Box 43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57" name="Text Box 43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58" name="Text Box 43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59" name="Text Box 43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60" name="Text Box 43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61" name="Text Box 43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62" name="Text Box 43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63" name="Text Box 43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64" name="Text Box 43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65" name="Text Box 43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66" name="Text Box 43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67" name="Text Box 43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68" name="Text Box 43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69" name="Text Box 43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70" name="Text Box 43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71" name="Text Box 43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72" name="Text Box 43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73" name="Text Box 43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74" name="Text Box 43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75" name="Text Box 43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76" name="Text Box 43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77" name="Text Box 43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78" name="Text Box 43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79" name="Text Box 43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80" name="Text Box 43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81" name="Text Box 43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82" name="Text Box 43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83" name="Text Box 43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84" name="Text Box 43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85" name="Text Box 43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86" name="Text Box 43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87" name="Text Box 43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88" name="Text Box 43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89" name="Text Box 43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90" name="Text Box 43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91" name="Text Box 43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92" name="Text Box 43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93" name="Text Box 43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94" name="Text Box 43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95" name="Text Box 43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96" name="Text Box 43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97" name="Text Box 43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98" name="Text Box 43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799" name="Text Box 43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00" name="Text Box 43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01" name="Text Box 43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02" name="Text Box 43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03" name="Text Box 43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04" name="Text Box 43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05" name="Text Box 43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06" name="Text Box 43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07" name="Text Box 43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08" name="Text Box 43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09" name="Text Box 43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10" name="Text Box 43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11" name="Text Box 43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12" name="Text Box 43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13" name="Text Box 43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14" name="Text Box 43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15" name="Text Box 43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16" name="Text Box 43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17" name="Text Box 43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18" name="Text Box 43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19" name="Text Box 43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20" name="Text Box 43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21" name="Text Box 43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22" name="Text Box 44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23" name="Text Box 44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24" name="Text Box 44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25" name="Text Box 44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26" name="Text Box 44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27" name="Text Box 44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28" name="Text Box 44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29" name="Text Box 44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30" name="Text Box 44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31" name="Text Box 44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32" name="Text Box 44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33" name="Text Box 44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34" name="Text Box 44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35" name="Text Box 44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36" name="Text Box 44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37" name="Text Box 44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38" name="Text Box 44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39" name="Text Box 44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40" name="Text Box 44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41" name="Text Box 44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42" name="Text Box 44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43" name="Text Box 44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44" name="Text Box 44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45" name="Text Box 44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46" name="Text Box 44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47" name="Text Box 44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48" name="Text Box 44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49" name="Text Box 44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50" name="Text Box 44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51" name="Text Box 44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52" name="Text Box 44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53" name="Text Box 44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54" name="Text Box 44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55" name="Text Box 44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56" name="Text Box 44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57" name="Text Box 44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58" name="Text Box 44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59" name="Text Box 44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60" name="Text Box 44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61" name="Text Box 44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62" name="Text Box 44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63" name="Text Box 44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64" name="Text Box 44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65" name="Text Box 44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66" name="Text Box 44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67" name="Text Box 44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68" name="Text Box 44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69" name="Text Box 44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70" name="Text Box 44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71" name="Text Box 44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72" name="Text Box 44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73" name="Text Box 44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74" name="Text Box 44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75" name="Text Box 44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76" name="Text Box 44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77" name="Text Box 44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78" name="Text Box 44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79" name="Text Box 44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80" name="Text Box 44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81" name="Text Box 44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82" name="Text Box 44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83" name="Text Box 44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84" name="Text Box 44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85" name="Text Box 44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86" name="Text Box 44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87" name="Text Box 44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88" name="Text Box 44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89" name="Text Box 44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90" name="Text Box 44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91" name="Text Box 44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92" name="Text Box 44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93" name="Text Box 44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94" name="Text Box 44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95" name="Text Box 44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96" name="Text Box 44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97" name="Text Box 44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98" name="Text Box 44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899" name="Text Box 44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00" name="Text Box 44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01" name="Text Box 44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02" name="Text Box 44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03" name="Text Box 44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04" name="Text Box 44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05" name="Text Box 44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06" name="Text Box 44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07" name="Text Box 44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08" name="Text Box 44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09" name="Text Box 44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10" name="Text Box 44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11" name="Text Box 44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12" name="Text Box 44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13" name="Text Box 44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14" name="Text Box 44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15" name="Text Box 44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16" name="Text Box 44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17" name="Text Box 44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18" name="Text Box 44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19" name="Text Box 44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20" name="Text Box 44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21" name="Text Box 44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22" name="Text Box 45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23" name="Text Box 45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24" name="Text Box 45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25" name="Text Box 45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26" name="Text Box 45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27" name="Text Box 45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28" name="Text Box 45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29" name="Text Box 45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30" name="Text Box 45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31" name="Text Box 45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32" name="Text Box 45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33" name="Text Box 45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34" name="Text Box 45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35" name="Text Box 45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36" name="Text Box 45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37" name="Text Box 45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38" name="Text Box 45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39" name="Text Box 45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40" name="Text Box 45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41" name="Text Box 45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42" name="Text Box 45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43" name="Text Box 45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44" name="Text Box 45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45" name="Text Box 45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46" name="Text Box 45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47" name="Text Box 45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48" name="Text Box 45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49" name="Text Box 45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50" name="Text Box 45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51" name="Text Box 45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52" name="Text Box 45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53" name="Text Box 45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54" name="Text Box 45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55" name="Text Box 45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56" name="Text Box 45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57" name="Text Box 45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58" name="Text Box 45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59" name="Text Box 45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60" name="Text Box 45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61" name="Text Box 45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62" name="Text Box 45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63" name="Text Box 45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64" name="Text Box 45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65" name="Text Box 45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66" name="Text Box 45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67" name="Text Box 45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68" name="Text Box 45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69" name="Text Box 45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70" name="Text Box 45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71" name="Text Box 45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72" name="Text Box 45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73" name="Text Box 45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74" name="Text Box 45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75" name="Text Box 45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76" name="Text Box 45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77" name="Text Box 45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78" name="Text Box 45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79" name="Text Box 45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80" name="Text Box 45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81" name="Text Box 45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82" name="Text Box 45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83" name="Text Box 45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84" name="Text Box 45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85" name="Text Box 45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86" name="Text Box 45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87" name="Text Box 45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88" name="Text Box 45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89" name="Text Box 45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90" name="Text Box 45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91" name="Text Box 45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92" name="Text Box 45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93" name="Text Box 45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94" name="Text Box 45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95" name="Text Box 45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96" name="Text Box 45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97" name="Text Box 45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98" name="Text Box 45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7999" name="Text Box 45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00" name="Text Box 45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01" name="Text Box 45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02" name="Text Box 45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03" name="Text Box 45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04" name="Text Box 45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05" name="Text Box 45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06" name="Text Box 45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07" name="Text Box 45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08" name="Text Box 45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09" name="Text Box 45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10" name="Text Box 45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11" name="Text Box 45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12" name="Text Box 45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13" name="Text Box 45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14" name="Text Box 45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15" name="Text Box 45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16" name="Text Box 45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17" name="Text Box 45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18" name="Text Box 45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19" name="Text Box 45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20" name="Text Box 45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21" name="Text Box 45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22" name="Text Box 46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23" name="Text Box 46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24" name="Text Box 46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25" name="Text Box 46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26" name="Text Box 46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27" name="Text Box 46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28" name="Text Box 46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29" name="Text Box 46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30" name="Text Box 46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31" name="Text Box 46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32" name="Text Box 46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33" name="Text Box 46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34" name="Text Box 46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35" name="Text Box 46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36" name="Text Box 46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37" name="Text Box 46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38" name="Text Box 46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39" name="Text Box 46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40" name="Text Box 46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41" name="Text Box 46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42" name="Text Box 46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43" name="Text Box 46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44" name="Text Box 46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45" name="Text Box 46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46" name="Text Box 46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47" name="Text Box 46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48" name="Text Box 46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49" name="Text Box 46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50" name="Text Box 46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51" name="Text Box 46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52" name="Text Box 46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53" name="Text Box 46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54" name="Text Box 46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55" name="Text Box 46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56" name="Text Box 46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57" name="Text Box 46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58" name="Text Box 46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59" name="Text Box 46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60" name="Text Box 46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61" name="Text Box 46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62" name="Text Box 46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63" name="Text Box 46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64" name="Text Box 46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65" name="Text Box 46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66" name="Text Box 46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67" name="Text Box 46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68" name="Text Box 46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69" name="Text Box 46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70" name="Text Box 46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71" name="Text Box 46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72" name="Text Box 46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73" name="Text Box 46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74" name="Text Box 46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75" name="Text Box 46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76" name="Text Box 46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77" name="Text Box 46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78" name="Text Box 46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79" name="Text Box 46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80" name="Text Box 46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81" name="Text Box 46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82" name="Text Box 46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83" name="Text Box 46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84" name="Text Box 46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85" name="Text Box 46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86" name="Text Box 46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87" name="Text Box 46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88" name="Text Box 46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89" name="Text Box 46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90" name="Text Box 46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91" name="Text Box 46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92" name="Text Box 46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93" name="Text Box 46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94" name="Text Box 46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95" name="Text Box 46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96" name="Text Box 46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97" name="Text Box 46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98" name="Text Box 46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099" name="Text Box 46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00" name="Text Box 46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01" name="Text Box 46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02" name="Text Box 46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03" name="Text Box 46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04" name="Text Box 46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05" name="Text Box 46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06" name="Text Box 46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07" name="Text Box 46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08" name="Text Box 46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09" name="Text Box 46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10" name="Text Box 46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11" name="Text Box 46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12" name="Text Box 46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13" name="Text Box 46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14" name="Text Box 46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15" name="Text Box 46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16" name="Text Box 46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17" name="Text Box 46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18" name="Text Box 46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19" name="Text Box 46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20" name="Text Box 46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21" name="Text Box 46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22" name="Text Box 47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23" name="Text Box 47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24" name="Text Box 47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25" name="Text Box 47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26" name="Text Box 47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27" name="Text Box 47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28" name="Text Box 47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29" name="Text Box 47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30" name="Text Box 47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31" name="Text Box 47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32" name="Text Box 47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33" name="Text Box 47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34" name="Text Box 47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35" name="Text Box 47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36" name="Text Box 47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37" name="Text Box 47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38" name="Text Box 47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39" name="Text Box 47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40" name="Text Box 47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41" name="Text Box 47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42" name="Text Box 47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43" name="Text Box 47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44" name="Text Box 47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45" name="Text Box 47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46" name="Text Box 47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47" name="Text Box 47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48" name="Text Box 47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49" name="Text Box 47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50" name="Text Box 47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51" name="Text Box 47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52" name="Text Box 47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53" name="Text Box 47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54" name="Text Box 47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55" name="Text Box 47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56" name="Text Box 47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57" name="Text Box 47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58" name="Text Box 47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59" name="Text Box 47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60" name="Text Box 47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61" name="Text Box 47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62" name="Text Box 47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63" name="Text Box 47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64" name="Text Box 47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65" name="Text Box 47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66" name="Text Box 47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67" name="Text Box 47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68" name="Text Box 47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69" name="Text Box 47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70" name="Text Box 47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71" name="Text Box 47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72" name="Text Box 47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73" name="Text Box 47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74" name="Text Box 47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75" name="Text Box 47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76" name="Text Box 47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77" name="Text Box 47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78" name="Text Box 47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79" name="Text Box 47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80" name="Text Box 47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81" name="Text Box 47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82" name="Text Box 47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83" name="Text Box 47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84" name="Text Box 47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85" name="Text Box 47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86" name="Text Box 47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87" name="Text Box 47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88" name="Text Box 47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89" name="Text Box 47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90" name="Text Box 47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91" name="Text Box 47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92" name="Text Box 47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93" name="Text Box 47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94" name="Text Box 47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95" name="Text Box 47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96" name="Text Box 47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97" name="Text Box 47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98" name="Text Box 47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199" name="Text Box 47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00" name="Text Box 47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01" name="Text Box 47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02" name="Text Box 47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03" name="Text Box 47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04" name="Text Box 47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05" name="Text Box 47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06" name="Text Box 47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07" name="Text Box 47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08" name="Text Box 47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09" name="Text Box 47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10" name="Text Box 47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11" name="Text Box 47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12" name="Text Box 47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13" name="Text Box 47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14" name="Text Box 47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15" name="Text Box 47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16" name="Text Box 47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17" name="Text Box 47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18" name="Text Box 47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19" name="Text Box 47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20" name="Text Box 47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21" name="Text Box 47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22" name="Text Box 48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23" name="Text Box 48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24" name="Text Box 48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25" name="Text Box 48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26" name="Text Box 48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27" name="Text Box 48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28" name="Text Box 48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29" name="Text Box 48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30" name="Text Box 48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31" name="Text Box 48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32" name="Text Box 48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33" name="Text Box 48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34" name="Text Box 48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35" name="Text Box 48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36" name="Text Box 48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37" name="Text Box 48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38" name="Text Box 48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39" name="Text Box 48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40" name="Text Box 48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41" name="Text Box 48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42" name="Text Box 48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43" name="Text Box 48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44" name="Text Box 48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45" name="Text Box 48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46" name="Text Box 48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47" name="Text Box 48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48" name="Text Box 48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49" name="Text Box 48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50" name="Text Box 48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51" name="Text Box 48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52" name="Text Box 48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53" name="Text Box 48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54" name="Text Box 48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55" name="Text Box 48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56" name="Text Box 48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57" name="Text Box 48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58" name="Text Box 48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59" name="Text Box 48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60" name="Text Box 48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61" name="Text Box 48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62" name="Text Box 48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63" name="Text Box 48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64" name="Text Box 48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65" name="Text Box 48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66" name="Text Box 48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67" name="Text Box 48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68" name="Text Box 48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69" name="Text Box 48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70" name="Text Box 48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71" name="Text Box 48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72" name="Text Box 48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73" name="Text Box 48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74" name="Text Box 48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75" name="Text Box 48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76" name="Text Box 48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77" name="Text Box 48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78" name="Text Box 48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79" name="Text Box 48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80" name="Text Box 48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81" name="Text Box 48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82" name="Text Box 48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83" name="Text Box 48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84" name="Text Box 48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85" name="Text Box 48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86" name="Text Box 48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87" name="Text Box 48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88" name="Text Box 48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89" name="Text Box 48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90" name="Text Box 48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91" name="Text Box 48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92" name="Text Box 48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93" name="Text Box 48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94" name="Text Box 48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95" name="Text Box 48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96" name="Text Box 48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97" name="Text Box 48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98" name="Text Box 48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299" name="Text Box 48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00" name="Text Box 48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01" name="Text Box 48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02" name="Text Box 48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03" name="Text Box 48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04" name="Text Box 48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05" name="Text Box 48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06" name="Text Box 48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07" name="Text Box 48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08" name="Text Box 48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09" name="Text Box 48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10" name="Text Box 48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11" name="Text Box 48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12" name="Text Box 48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13" name="Text Box 48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14" name="Text Box 48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15" name="Text Box 48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16" name="Text Box 48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17" name="Text Box 48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18" name="Text Box 48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19" name="Text Box 48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20" name="Text Box 48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21" name="Text Box 48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22" name="Text Box 49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23" name="Text Box 49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24" name="Text Box 49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25" name="Text Box 49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26" name="Text Box 49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27" name="Text Box 49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28" name="Text Box 49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29" name="Text Box 49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30" name="Text Box 49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31" name="Text Box 49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32" name="Text Box 49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33" name="Text Box 49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34" name="Text Box 49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35" name="Text Box 49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36" name="Text Box 49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37" name="Text Box 49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38" name="Text Box 49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39" name="Text Box 49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40" name="Text Box 49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41" name="Text Box 49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42" name="Text Box 49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43" name="Text Box 49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44" name="Text Box 49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45" name="Text Box 49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46" name="Text Box 49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47" name="Text Box 49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48" name="Text Box 49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49" name="Text Box 49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50" name="Text Box 49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51" name="Text Box 49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52" name="Text Box 49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53" name="Text Box 49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54" name="Text Box 49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55" name="Text Box 49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56" name="Text Box 49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57" name="Text Box 49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58" name="Text Box 49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59" name="Text Box 49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60" name="Text Box 49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61" name="Text Box 49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62" name="Text Box 49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63" name="Text Box 49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64" name="Text Box 49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65" name="Text Box 49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66" name="Text Box 49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67" name="Text Box 49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68" name="Text Box 49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69" name="Text Box 49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70" name="Text Box 49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71" name="Text Box 49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72" name="Text Box 49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73" name="Text Box 49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74" name="Text Box 49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75" name="Text Box 49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76" name="Text Box 49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77" name="Text Box 49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78" name="Text Box 49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79" name="Text Box 49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80" name="Text Box 49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81" name="Text Box 49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82" name="Text Box 49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83" name="Text Box 49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84" name="Text Box 49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85" name="Text Box 49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86" name="Text Box 49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87" name="Text Box 49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88" name="Text Box 49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89" name="Text Box 49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90" name="Text Box 49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91" name="Text Box 49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92" name="Text Box 49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93" name="Text Box 49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94" name="Text Box 49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95" name="Text Box 49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96" name="Text Box 49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97" name="Text Box 49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98" name="Text Box 49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399" name="Text Box 49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00" name="Text Box 49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01" name="Text Box 49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02" name="Text Box 49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03" name="Text Box 49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04" name="Text Box 49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05" name="Text Box 49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06" name="Text Box 49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07" name="Text Box 49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08" name="Text Box 49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09" name="Text Box 49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10" name="Text Box 49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11" name="Text Box 49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12" name="Text Box 49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13" name="Text Box 49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14" name="Text Box 49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15" name="Text Box 49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16" name="Text Box 49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17" name="Text Box 49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18" name="Text Box 49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19" name="Text Box 49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20" name="Text Box 49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21" name="Text Box 49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22" name="Text Box 50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23" name="Text Box 50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24" name="Text Box 50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25" name="Text Box 50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26" name="Text Box 50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27" name="Text Box 50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28" name="Text Box 50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29" name="Text Box 50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30" name="Text Box 50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31" name="Text Box 50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32" name="Text Box 50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33" name="Text Box 50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34" name="Text Box 50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35" name="Text Box 50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36" name="Text Box 50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37" name="Text Box 50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38" name="Text Box 50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39" name="Text Box 50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40" name="Text Box 50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41" name="Text Box 50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42" name="Text Box 50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43" name="Text Box 50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44" name="Text Box 50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45" name="Text Box 50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46" name="Text Box 50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47" name="Text Box 50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48" name="Text Box 50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49" name="Text Box 50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50" name="Text Box 50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51" name="Text Box 50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52" name="Text Box 50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53" name="Text Box 50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54" name="Text Box 50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55" name="Text Box 50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56" name="Text Box 50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57" name="Text Box 50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58" name="Text Box 50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59" name="Text Box 50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60" name="Text Box 50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61" name="Text Box 50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62" name="Text Box 50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63" name="Text Box 50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64" name="Text Box 50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65" name="Text Box 50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66" name="Text Box 50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67" name="Text Box 50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68" name="Text Box 50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69" name="Text Box 50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70" name="Text Box 50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71" name="Text Box 50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72" name="Text Box 50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73" name="Text Box 50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74" name="Text Box 50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75" name="Text Box 50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76" name="Text Box 50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77" name="Text Box 50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78" name="Text Box 50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79" name="Text Box 50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80" name="Text Box 50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81" name="Text Box 50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82" name="Text Box 50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83" name="Text Box 50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84" name="Text Box 50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85" name="Text Box 50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86" name="Text Box 50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87" name="Text Box 50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88" name="Text Box 50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89" name="Text Box 50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90" name="Text Box 50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91" name="Text Box 50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92" name="Text Box 50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93" name="Text Box 50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94" name="Text Box 50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95" name="Text Box 50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96" name="Text Box 50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97" name="Text Box 50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98" name="Text Box 50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499" name="Text Box 50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00" name="Text Box 50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01" name="Text Box 50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02" name="Text Box 50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03" name="Text Box 50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04" name="Text Box 50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05" name="Text Box 50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06" name="Text Box 50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07" name="Text Box 50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08" name="Text Box 50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09" name="Text Box 50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10" name="Text Box 50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11" name="Text Box 50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12" name="Text Box 50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13" name="Text Box 50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14" name="Text Box 50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15" name="Text Box 50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16" name="Text Box 50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17" name="Text Box 50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18" name="Text Box 50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19" name="Text Box 50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20" name="Text Box 50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21" name="Text Box 50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22" name="Text Box 51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23" name="Text Box 51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24" name="Text Box 51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25" name="Text Box 51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26" name="Text Box 51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27" name="Text Box 51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28" name="Text Box 51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29" name="Text Box 51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30" name="Text Box 51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31" name="Text Box 51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32" name="Text Box 51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33" name="Text Box 51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34" name="Text Box 51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35" name="Text Box 51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36" name="Text Box 51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37" name="Text Box 51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38" name="Text Box 51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39" name="Text Box 51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40" name="Text Box 51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41" name="Text Box 51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42" name="Text Box 51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43" name="Text Box 51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44" name="Text Box 51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45" name="Text Box 51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46" name="Text Box 51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47" name="Text Box 51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48" name="Text Box 51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49" name="Text Box 51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50" name="Text Box 51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51" name="Text Box 51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52" name="Text Box 51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53" name="Text Box 51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54" name="Text Box 51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55" name="Text Box 51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56" name="Text Box 51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57" name="Text Box 51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58" name="Text Box 51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59" name="Text Box 51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60" name="Text Box 51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61" name="Text Box 51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62" name="Text Box 51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63" name="Text Box 51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64" name="Text Box 51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65" name="Text Box 51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66" name="Text Box 51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67" name="Text Box 51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68" name="Text Box 51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69" name="Text Box 51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70" name="Text Box 51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71" name="Text Box 51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72" name="Text Box 51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73" name="Text Box 51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74" name="Text Box 51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75" name="Text Box 51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76" name="Text Box 51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77" name="Text Box 51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78" name="Text Box 51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79" name="Text Box 51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80" name="Text Box 51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81" name="Text Box 51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82" name="Text Box 51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83" name="Text Box 51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84" name="Text Box 51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85" name="Text Box 51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86" name="Text Box 51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87" name="Text Box 51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88" name="Text Box 51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89" name="Text Box 51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90" name="Text Box 51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91" name="Text Box 51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92" name="Text Box 51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93" name="Text Box 51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94" name="Text Box 51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95" name="Text Box 51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96" name="Text Box 51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97" name="Text Box 51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98" name="Text Box 51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599" name="Text Box 51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00" name="Text Box 51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01" name="Text Box 51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02" name="Text Box 51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03" name="Text Box 51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04" name="Text Box 51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05" name="Text Box 51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06" name="Text Box 51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07" name="Text Box 51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08" name="Text Box 51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09" name="Text Box 51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10" name="Text Box 51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11" name="Text Box 51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12" name="Text Box 51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13" name="Text Box 51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14" name="Text Box 51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15" name="Text Box 51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16" name="Text Box 51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17" name="Text Box 51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18" name="Text Box 51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19" name="Text Box 51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20" name="Text Box 51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21" name="Text Box 51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22" name="Text Box 52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23" name="Text Box 52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24" name="Text Box 52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25" name="Text Box 52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26" name="Text Box 52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27" name="Text Box 52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28" name="Text Box 52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29" name="Text Box 52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30" name="Text Box 52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31" name="Text Box 52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32" name="Text Box 52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33" name="Text Box 52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34" name="Text Box 52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35" name="Text Box 52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36" name="Text Box 52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37" name="Text Box 52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38" name="Text Box 52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39" name="Text Box 52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40" name="Text Box 52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41" name="Text Box 52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42" name="Text Box 52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43" name="Text Box 52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44" name="Text Box 52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45" name="Text Box 52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46" name="Text Box 52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47" name="Text Box 52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48" name="Text Box 52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49" name="Text Box 52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50" name="Text Box 52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51" name="Text Box 52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52" name="Text Box 52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53" name="Text Box 52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54" name="Text Box 52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55" name="Text Box 52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56" name="Text Box 52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57" name="Text Box 52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58" name="Text Box 52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59" name="Text Box 52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60" name="Text Box 52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61" name="Text Box 52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62" name="Text Box 52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63" name="Text Box 52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64" name="Text Box 52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65" name="Text Box 52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66" name="Text Box 52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67" name="Text Box 52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68" name="Text Box 52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69" name="Text Box 52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70" name="Text Box 52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71" name="Text Box 52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72" name="Text Box 52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73" name="Text Box 52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74" name="Text Box 52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75" name="Text Box 52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76" name="Text Box 52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77" name="Text Box 52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78" name="Text Box 52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79" name="Text Box 52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80" name="Text Box 52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81" name="Text Box 52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82" name="Text Box 52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83" name="Text Box 52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84" name="Text Box 52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85" name="Text Box 52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86" name="Text Box 52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87" name="Text Box 52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88" name="Text Box 52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89" name="Text Box 52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90" name="Text Box 52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91" name="Text Box 52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92" name="Text Box 52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93" name="Text Box 52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94" name="Text Box 52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95" name="Text Box 52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96" name="Text Box 52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97" name="Text Box 52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98" name="Text Box 52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699" name="Text Box 52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00" name="Text Box 52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01" name="Text Box 52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02" name="Text Box 52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03" name="Text Box 52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04" name="Text Box 52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05" name="Text Box 52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06" name="Text Box 52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07" name="Text Box 52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08" name="Text Box 52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09" name="Text Box 52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10" name="Text Box 52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11" name="Text Box 52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12" name="Text Box 52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13" name="Text Box 52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14" name="Text Box 52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15" name="Text Box 52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16" name="Text Box 52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17" name="Text Box 52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18" name="Text Box 52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19" name="Text Box 52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20" name="Text Box 52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21" name="Text Box 52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22" name="Text Box 53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23" name="Text Box 53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24" name="Text Box 53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25" name="Text Box 53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26" name="Text Box 53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27" name="Text Box 53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28" name="Text Box 53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29" name="Text Box 53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30" name="Text Box 53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31" name="Text Box 53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32" name="Text Box 53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33" name="Text Box 53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34" name="Text Box 53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35" name="Text Box 53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36" name="Text Box 53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37" name="Text Box 53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38" name="Text Box 53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39" name="Text Box 53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40" name="Text Box 53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41" name="Text Box 531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42" name="Text Box 532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43" name="Text Box 532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44" name="Text Box 532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45" name="Text Box 532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46" name="Text Box 532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47" name="Text Box 532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48" name="Text Box 532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49" name="Text Box 532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50" name="Text Box 532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51" name="Text Box 532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52" name="Text Box 533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53" name="Text Box 533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54" name="Text Box 533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55" name="Text Box 533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56" name="Text Box 533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57" name="Text Box 533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58" name="Text Box 533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59" name="Text Box 533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60" name="Text Box 533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61" name="Text Box 533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62" name="Text Box 534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63" name="Text Box 534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64" name="Text Box 534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65" name="Text Box 534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66" name="Text Box 534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67" name="Text Box 534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68" name="Text Box 534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69" name="Text Box 534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70" name="Text Box 534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71" name="Text Box 534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72" name="Text Box 535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73" name="Text Box 535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74" name="Text Box 535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75" name="Text Box 535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76" name="Text Box 535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77" name="Text Box 535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78" name="Text Box 535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79" name="Text Box 535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80" name="Text Box 535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81" name="Text Box 535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82" name="Text Box 536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83" name="Text Box 536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84" name="Text Box 536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85" name="Text Box 536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86" name="Text Box 536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87" name="Text Box 536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88" name="Text Box 536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89" name="Text Box 536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90" name="Text Box 536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91" name="Text Box 536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92" name="Text Box 537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93" name="Text Box 537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94" name="Text Box 537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95" name="Text Box 537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96" name="Text Box 537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97" name="Text Box 537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98" name="Text Box 537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799" name="Text Box 537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00" name="Text Box 537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01" name="Text Box 537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02" name="Text Box 538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03" name="Text Box 538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04" name="Text Box 538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05" name="Text Box 538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06" name="Text Box 538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07" name="Text Box 538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08" name="Text Box 538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09" name="Text Box 538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10" name="Text Box 538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11" name="Text Box 538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12" name="Text Box 539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13" name="Text Box 539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14" name="Text Box 539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15" name="Text Box 539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16" name="Text Box 539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17" name="Text Box 539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18" name="Text Box 539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19" name="Text Box 539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20" name="Text Box 539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21" name="Text Box 539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22" name="Text Box 540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23" name="Text Box 540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24" name="Text Box 540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25" name="Text Box 540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26" name="Text Box 540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27" name="Text Box 540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28" name="Text Box 540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29" name="Text Box 540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30" name="Text Box 540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31" name="Text Box 5409"/>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32" name="Text Box 5410"/>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33" name="Text Box 5411"/>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34" name="Text Box 5412"/>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35" name="Text Box 5413"/>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36" name="Text Box 5414"/>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37" name="Text Box 5415"/>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38" name="Text Box 5416"/>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39" name="Text Box 5417"/>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538</xdr:row>
      <xdr:rowOff>0</xdr:rowOff>
    </xdr:from>
    <xdr:to>
      <xdr:col>4</xdr:col>
      <xdr:colOff>85725</xdr:colOff>
      <xdr:row>539</xdr:row>
      <xdr:rowOff>19050</xdr:rowOff>
    </xdr:to>
    <xdr:sp macro="" textlink="">
      <xdr:nvSpPr>
        <xdr:cNvPr id="18840" name="Text Box 5418"/>
        <xdr:cNvSpPr txBox="1">
          <a:spLocks noChangeArrowheads="1"/>
        </xdr:cNvSpPr>
      </xdr:nvSpPr>
      <xdr:spPr bwMode="auto">
        <a:xfrm>
          <a:off x="4686300" y="1024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538</xdr:row>
      <xdr:rowOff>0</xdr:rowOff>
    </xdr:from>
    <xdr:ext cx="85725" cy="205409"/>
    <xdr:sp macro="" textlink="">
      <xdr:nvSpPr>
        <xdr:cNvPr id="18841" name="Text Box 295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42" name="Text Box 295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43" name="Text Box 295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44" name="Text Box 295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45" name="Text Box 295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46" name="Text Box 295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47" name="Text Box 295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48" name="Text Box 295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49" name="Text Box 295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50" name="Text Box 296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51" name="Text Box 296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52" name="Text Box 296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53" name="Text Box 296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54" name="Text Box 296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55" name="Text Box 296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56" name="Text Box 296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57" name="Text Box 296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58" name="Text Box 296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59" name="Text Box 296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60" name="Text Box 297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61" name="Text Box 297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62" name="Text Box 297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63" name="Text Box 297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64" name="Text Box 297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65" name="Text Box 297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66" name="Text Box 297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67" name="Text Box 297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68" name="Text Box 297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69" name="Text Box 297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70" name="Text Box 298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71" name="Text Box 298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72" name="Text Box 298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73" name="Text Box 298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74" name="Text Box 298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75" name="Text Box 298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76" name="Text Box 298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77" name="Text Box 298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78" name="Text Box 298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79" name="Text Box 298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80" name="Text Box 299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81" name="Text Box 299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82" name="Text Box 299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83" name="Text Box 299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84" name="Text Box 299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85" name="Text Box 299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86" name="Text Box 299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87" name="Text Box 299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88" name="Text Box 299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89" name="Text Box 299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90" name="Text Box 300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91" name="Text Box 300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92" name="Text Box 300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93" name="Text Box 300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94" name="Text Box 300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95" name="Text Box 300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96" name="Text Box 300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97" name="Text Box 300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98" name="Text Box 300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899" name="Text Box 300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00" name="Text Box 301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01" name="Text Box 301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02" name="Text Box 301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03" name="Text Box 301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04" name="Text Box 301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05" name="Text Box 301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06" name="Text Box 301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07" name="Text Box 301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08" name="Text Box 301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09" name="Text Box 301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10" name="Text Box 302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11" name="Text Box 302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12" name="Text Box 302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13" name="Text Box 302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14" name="Text Box 302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15" name="Text Box 302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16" name="Text Box 302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17" name="Text Box 302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18" name="Text Box 302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19" name="Text Box 302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20" name="Text Box 303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21" name="Text Box 303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22" name="Text Box 303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23" name="Text Box 303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24" name="Text Box 303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25" name="Text Box 303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26" name="Text Box 303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27" name="Text Box 303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28" name="Text Box 303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29" name="Text Box 303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30" name="Text Box 304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31" name="Text Box 304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32" name="Text Box 304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33" name="Text Box 304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34" name="Text Box 304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35" name="Text Box 304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36" name="Text Box 304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37" name="Text Box 304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38" name="Text Box 304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39" name="Text Box 304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40" name="Text Box 305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41" name="Text Box 305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42" name="Text Box 305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43" name="Text Box 305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44" name="Text Box 305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45" name="Text Box 305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46" name="Text Box 305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47" name="Text Box 305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48" name="Text Box 305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49" name="Text Box 305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50" name="Text Box 306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51" name="Text Box 306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52" name="Text Box 306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53" name="Text Box 306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54" name="Text Box 306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55" name="Text Box 306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56" name="Text Box 306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57" name="Text Box 306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58" name="Text Box 306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59" name="Text Box 306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60" name="Text Box 307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61" name="Text Box 307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62" name="Text Box 307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63" name="Text Box 307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64" name="Text Box 307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65" name="Text Box 307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66" name="Text Box 307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67" name="Text Box 307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68" name="Text Box 307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69" name="Text Box 307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70" name="Text Box 308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71" name="Text Box 308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72" name="Text Box 308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73" name="Text Box 308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74" name="Text Box 308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75" name="Text Box 308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76" name="Text Box 308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77" name="Text Box 308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78" name="Text Box 308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79" name="Text Box 308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80" name="Text Box 309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81" name="Text Box 309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82" name="Text Box 309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83" name="Text Box 309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84" name="Text Box 309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85" name="Text Box 309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86" name="Text Box 309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87" name="Text Box 309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88" name="Text Box 309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89" name="Text Box 309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90" name="Text Box 310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91" name="Text Box 310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92" name="Text Box 310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93" name="Text Box 310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94" name="Text Box 310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95" name="Text Box 310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96" name="Text Box 310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97" name="Text Box 310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98" name="Text Box 310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8999" name="Text Box 310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00" name="Text Box 311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01" name="Text Box 311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02" name="Text Box 311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03" name="Text Box 311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04" name="Text Box 311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05" name="Text Box 311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06" name="Text Box 311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07" name="Text Box 311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08" name="Text Box 311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09" name="Text Box 311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10" name="Text Box 312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11" name="Text Box 312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12" name="Text Box 312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13" name="Text Box 312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14" name="Text Box 312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15" name="Text Box 312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16" name="Text Box 312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17" name="Text Box 312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18" name="Text Box 312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19" name="Text Box 312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20" name="Text Box 313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21" name="Text Box 313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22" name="Text Box 313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23" name="Text Box 313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24" name="Text Box 313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25" name="Text Box 313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26" name="Text Box 313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27" name="Text Box 313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28" name="Text Box 313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29" name="Text Box 313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30" name="Text Box 314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31" name="Text Box 314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32" name="Text Box 314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33" name="Text Box 314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34" name="Text Box 314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35" name="Text Box 314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36" name="Text Box 314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37" name="Text Box 314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38" name="Text Box 314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39" name="Text Box 314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40" name="Text Box 315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41" name="Text Box 315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42" name="Text Box 315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43" name="Text Box 315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44" name="Text Box 315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45" name="Text Box 455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46" name="Text Box 456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47" name="Text Box 456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48" name="Text Box 456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49" name="Text Box 456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50" name="Text Box 456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51" name="Text Box 456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52" name="Text Box 456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53" name="Text Box 456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54" name="Text Box 456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55" name="Text Box 456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56" name="Text Box 457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57" name="Text Box 457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58" name="Text Box 457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59" name="Text Box 457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60" name="Text Box 457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61" name="Text Box 457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62" name="Text Box 457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63" name="Text Box 457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64" name="Text Box 457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65" name="Text Box 457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66" name="Text Box 458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67" name="Text Box 458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68" name="Text Box 458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69" name="Text Box 458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70" name="Text Box 458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71" name="Text Box 458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72" name="Text Box 458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73" name="Text Box 458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74" name="Text Box 458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75" name="Text Box 458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76" name="Text Box 459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77" name="Text Box 459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78" name="Text Box 459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79" name="Text Box 459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80" name="Text Box 459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81" name="Text Box 459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82" name="Text Box 459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83" name="Text Box 459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84" name="Text Box 459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85" name="Text Box 459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86" name="Text Box 460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87" name="Text Box 460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88" name="Text Box 460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89" name="Text Box 460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90" name="Text Box 460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91" name="Text Box 460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92" name="Text Box 460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93" name="Text Box 460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94" name="Text Box 460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95" name="Text Box 460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96" name="Text Box 461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97" name="Text Box 461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98" name="Text Box 461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099" name="Text Box 461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00" name="Text Box 461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01" name="Text Box 461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02" name="Text Box 461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03" name="Text Box 461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04" name="Text Box 461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05" name="Text Box 461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06" name="Text Box 462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07" name="Text Box 462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08" name="Text Box 462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09" name="Text Box 462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10" name="Text Box 462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11" name="Text Box 462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12" name="Text Box 462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13" name="Text Box 462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14" name="Text Box 462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15" name="Text Box 462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16" name="Text Box 463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17" name="Text Box 463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18" name="Text Box 463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19" name="Text Box 463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20" name="Text Box 463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21" name="Text Box 463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22" name="Text Box 463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23" name="Text Box 463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24" name="Text Box 463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25" name="Text Box 463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26" name="Text Box 464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27" name="Text Box 464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28" name="Text Box 464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29" name="Text Box 464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30" name="Text Box 464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31" name="Text Box 464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32" name="Text Box 464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33" name="Text Box 464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34" name="Text Box 464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35" name="Text Box 464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36" name="Text Box 465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37" name="Text Box 465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38" name="Text Box 465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39" name="Text Box 465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40" name="Text Box 465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41" name="Text Box 465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42" name="Text Box 465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43" name="Text Box 465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44" name="Text Box 465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45" name="Text Box 465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46" name="Text Box 466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47" name="Text Box 466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48" name="Text Box 466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49" name="Text Box 466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50" name="Text Box 466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51" name="Text Box 466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52" name="Text Box 466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53" name="Text Box 466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54" name="Text Box 466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55" name="Text Box 466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56" name="Text Box 467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57" name="Text Box 467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58" name="Text Box 467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59" name="Text Box 467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60" name="Text Box 467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61" name="Text Box 467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62" name="Text Box 467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63" name="Text Box 467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64" name="Text Box 467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65" name="Text Box 467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66" name="Text Box 468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67" name="Text Box 468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68" name="Text Box 468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69" name="Text Box 468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70" name="Text Box 468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71" name="Text Box 468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72" name="Text Box 468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73" name="Text Box 468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74" name="Text Box 468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75" name="Text Box 468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76" name="Text Box 469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77" name="Text Box 469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78" name="Text Box 469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79" name="Text Box 469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80" name="Text Box 469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81" name="Text Box 469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82" name="Text Box 469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83" name="Text Box 469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84" name="Text Box 469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85" name="Text Box 469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86" name="Text Box 470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87" name="Text Box 470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88" name="Text Box 470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89" name="Text Box 470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90" name="Text Box 470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91" name="Text Box 470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92" name="Text Box 470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93" name="Text Box 470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94" name="Text Box 470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95" name="Text Box 470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96" name="Text Box 471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97" name="Text Box 471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98" name="Text Box 471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199" name="Text Box 471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00" name="Text Box 471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01" name="Text Box 471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02" name="Text Box 471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03" name="Text Box 471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04" name="Text Box 471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05" name="Text Box 471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06" name="Text Box 472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07" name="Text Box 472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08" name="Text Box 472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09" name="Text Box 472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10" name="Text Box 472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11" name="Text Box 472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12" name="Text Box 472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13" name="Text Box 472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14" name="Text Box 472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15" name="Text Box 472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16" name="Text Box 473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17" name="Text Box 473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18" name="Text Box 473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19" name="Text Box 473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20" name="Text Box 473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21" name="Text Box 473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22" name="Text Box 473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23" name="Text Box 473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24" name="Text Box 473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25" name="Text Box 473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26" name="Text Box 474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27" name="Text Box 474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28" name="Text Box 474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29" name="Text Box 474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30" name="Text Box 474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31" name="Text Box 474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32" name="Text Box 474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33" name="Text Box 474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34" name="Text Box 474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35" name="Text Box 474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36" name="Text Box 475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37" name="Text Box 475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38" name="Text Box 475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39" name="Text Box 475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40" name="Text Box 475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41" name="Text Box 475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42" name="Text Box 475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43" name="Text Box 475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44" name="Text Box 475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45" name="Text Box 475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46" name="Text Box 476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47" name="Text Box 476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48" name="Text Box 476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49" name="Text Box 476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50" name="Text Box 476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51" name="Text Box 476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52" name="Text Box 476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53" name="Text Box 476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54" name="Text Box 476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55" name="Text Box 476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56" name="Text Box 477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57" name="Text Box 477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58" name="Text Box 477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59" name="Text Box 477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60" name="Text Box 477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61" name="Text Box 477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62" name="Text Box 477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63" name="Text Box 477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64" name="Text Box 477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65" name="Text Box 477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66" name="Text Box 478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67" name="Text Box 478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68" name="Text Box 478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69" name="Text Box 478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70" name="Text Box 478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71" name="Text Box 478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72" name="Text Box 478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73" name="Text Box 478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74" name="Text Box 478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75" name="Text Box 478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76" name="Text Box 479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77" name="Text Box 479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78" name="Text Box 479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79" name="Text Box 479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80" name="Text Box 479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81" name="Text Box 479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82" name="Text Box 479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83" name="Text Box 479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84" name="Text Box 479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85" name="Text Box 479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86" name="Text Box 480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87" name="Text Box 480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88" name="Text Box 480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89" name="Text Box 480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90" name="Text Box 480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91" name="Text Box 480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92" name="Text Box 480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93" name="Text Box 480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94" name="Text Box 480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95" name="Text Box 480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96" name="Text Box 481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97" name="Text Box 481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98" name="Text Box 481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299" name="Text Box 481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00" name="Text Box 481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01" name="Text Box 481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02" name="Text Box 481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03" name="Text Box 481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04" name="Text Box 481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05" name="Text Box 481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06" name="Text Box 482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07" name="Text Box 482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08" name="Text Box 482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09" name="Text Box 482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10" name="Text Box 482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11" name="Text Box 482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12" name="Text Box 482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13" name="Text Box 482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14" name="Text Box 482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15" name="Text Box 482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16" name="Text Box 483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17" name="Text Box 483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18" name="Text Box 483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19" name="Text Box 483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20" name="Text Box 483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21" name="Text Box 483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22" name="Text Box 483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23" name="Text Box 483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24" name="Text Box 483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25" name="Text Box 483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26" name="Text Box 484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27" name="Text Box 484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28" name="Text Box 484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29" name="Text Box 484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30" name="Text Box 484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31" name="Text Box 484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32" name="Text Box 4846"/>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33" name="Text Box 4847"/>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34" name="Text Box 4848"/>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35" name="Text Box 4849"/>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36" name="Text Box 4850"/>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37" name="Text Box 4851"/>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38" name="Text Box 4852"/>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39" name="Text Box 4853"/>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40" name="Text Box 4854"/>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538</xdr:row>
      <xdr:rowOff>0</xdr:rowOff>
    </xdr:from>
    <xdr:ext cx="85725" cy="205409"/>
    <xdr:sp macro="" textlink="">
      <xdr:nvSpPr>
        <xdr:cNvPr id="19341" name="Text Box 4855"/>
        <xdr:cNvSpPr txBox="1">
          <a:spLocks noChangeArrowheads="1"/>
        </xdr:cNvSpPr>
      </xdr:nvSpPr>
      <xdr:spPr bwMode="auto">
        <a:xfrm>
          <a:off x="4686300" y="10248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957</xdr:row>
      <xdr:rowOff>0</xdr:rowOff>
    </xdr:from>
    <xdr:to>
      <xdr:col>4</xdr:col>
      <xdr:colOff>85725</xdr:colOff>
      <xdr:row>957</xdr:row>
      <xdr:rowOff>161925</xdr:rowOff>
    </xdr:to>
    <xdr:sp macro="" textlink="">
      <xdr:nvSpPr>
        <xdr:cNvPr id="19342" name="Text Box 25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43" name="Text Box 25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44" name="Text Box 25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45" name="Text Box 25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46" name="Text Box 25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47" name="Text Box 25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48" name="Text Box 25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49" name="Text Box 25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50" name="Text Box 25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51" name="Text Box 25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52" name="Text Box 25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53" name="Text Box 25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54" name="Text Box 25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55" name="Text Box 25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56" name="Text Box 25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57" name="Text Box 26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58" name="Text Box 26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59" name="Text Box 26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60" name="Text Box 26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61" name="Text Box 26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62" name="Text Box 26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63" name="Text Box 26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64" name="Text Box 26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65" name="Text Box 26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66" name="Text Box 26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67" name="Text Box 26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68" name="Text Box 26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69" name="Text Box 26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70" name="Text Box 26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71" name="Text Box 26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72" name="Text Box 26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73" name="Text Box 26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74" name="Text Box 26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75" name="Text Box 26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76" name="Text Box 26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77" name="Text Box 26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78" name="Text Box 26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79" name="Text Box 26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80" name="Text Box 26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81" name="Text Box 26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82" name="Text Box 26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83" name="Text Box 26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84" name="Text Box 26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85" name="Text Box 26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86" name="Text Box 26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87" name="Text Box 26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88" name="Text Box 26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89" name="Text Box 26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90" name="Text Box 26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91" name="Text Box 26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92" name="Text Box 26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93" name="Text Box 26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94" name="Text Box 26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95" name="Text Box 26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96" name="Text Box 26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97" name="Text Box 26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98" name="Text Box 26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399" name="Text Box 26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00" name="Text Box 26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01" name="Text Box 26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02" name="Text Box 26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03" name="Text Box 26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04" name="Text Box 26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05" name="Text Box 26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06" name="Text Box 26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07" name="Text Box 26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08" name="Text Box 26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09" name="Text Box 26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10" name="Text Box 26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11" name="Text Box 26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12" name="Text Box 26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13" name="Text Box 26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14" name="Text Box 26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15" name="Text Box 27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16" name="Text Box 27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17" name="Text Box 27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18" name="Text Box 27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19" name="Text Box 27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20" name="Text Box 27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21" name="Text Box 27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22" name="Text Box 27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23" name="Text Box 27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24" name="Text Box 27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25" name="Text Box 27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26" name="Text Box 27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27" name="Text Box 27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28" name="Text Box 27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29" name="Text Box 27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30" name="Text Box 27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31" name="Text Box 27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32" name="Text Box 27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33" name="Text Box 27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34" name="Text Box 27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35" name="Text Box 27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36" name="Text Box 27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37" name="Text Box 27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38" name="Text Box 27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39" name="Text Box 27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40" name="Text Box 27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41" name="Text Box 27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42" name="Text Box 27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43" name="Text Box 27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44" name="Text Box 27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45" name="Text Box 27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46" name="Text Box 27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47" name="Text Box 27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48" name="Text Box 27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49" name="Text Box 27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50" name="Text Box 27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51" name="Text Box 27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52" name="Text Box 27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53" name="Text Box 27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54" name="Text Box 27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55" name="Text Box 27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56" name="Text Box 27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57" name="Text Box 27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58" name="Text Box 27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59" name="Text Box 27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60" name="Text Box 27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61" name="Text Box 27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62" name="Text Box 27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63" name="Text Box 27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64" name="Text Box 27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65" name="Text Box 27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66" name="Text Box 27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67" name="Text Box 27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68" name="Text Box 27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69" name="Text Box 27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70" name="Text Box 27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71" name="Text Box 27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72" name="Text Box 27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73" name="Text Box 27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74" name="Text Box 27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75" name="Text Box 27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76" name="Text Box 27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77" name="Text Box 27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78" name="Text Box 27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79" name="Text Box 27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80" name="Text Box 27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81" name="Text Box 27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82" name="Text Box 27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83" name="Text Box 27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84" name="Text Box 27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85" name="Text Box 27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86" name="Text Box 27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87" name="Text Box 27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88" name="Text Box 27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89" name="Text Box 27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90" name="Text Box 27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91" name="Text Box 27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92" name="Text Box 27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93" name="Text Box 27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94" name="Text Box 27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95" name="Text Box 27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96" name="Text Box 27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97" name="Text Box 27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98" name="Text Box 27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499" name="Text Box 27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00" name="Text Box 27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01" name="Text Box 27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02" name="Text Box 27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03" name="Text Box 27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04" name="Text Box 27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05" name="Text Box 27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06" name="Text Box 27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07" name="Text Box 27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08" name="Text Box 27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09" name="Text Box 27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10" name="Text Box 27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11" name="Text Box 27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12" name="Text Box 27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13" name="Text Box 27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14" name="Text Box 27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15" name="Text Box 28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16" name="Text Box 28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17" name="Text Box 28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18" name="Text Box 28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19" name="Text Box 28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20" name="Text Box 28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21" name="Text Box 28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22" name="Text Box 28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23" name="Text Box 28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24" name="Text Box 28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25" name="Text Box 28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26" name="Text Box 28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27" name="Text Box 28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28" name="Text Box 28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29" name="Text Box 28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30" name="Text Box 28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31" name="Text Box 28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32" name="Text Box 28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33" name="Text Box 28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34" name="Text Box 28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35" name="Text Box 28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36" name="Text Box 28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37" name="Text Box 28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38" name="Text Box 28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39" name="Text Box 28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40" name="Text Box 28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41" name="Text Box 28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42" name="Text Box 28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43" name="Text Box 28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44" name="Text Box 28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45" name="Text Box 28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46" name="Text Box 28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47" name="Text Box 28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48" name="Text Box 28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49" name="Text Box 28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50" name="Text Box 28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51" name="Text Box 28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52" name="Text Box 28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53" name="Text Box 28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54" name="Text Box 28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55" name="Text Box 28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56" name="Text Box 28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57" name="Text Box 28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58" name="Text Box 28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59" name="Text Box 28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60" name="Text Box 28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61" name="Text Box 28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62" name="Text Box 28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63" name="Text Box 28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64" name="Text Box 28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65" name="Text Box 28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66" name="Text Box 28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67" name="Text Box 28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68" name="Text Box 28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69" name="Text Box 28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70" name="Text Box 28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71" name="Text Box 28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72" name="Text Box 28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73" name="Text Box 28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74" name="Text Box 28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75" name="Text Box 28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76" name="Text Box 28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77" name="Text Box 28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78" name="Text Box 28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79" name="Text Box 28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80" name="Text Box 28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81" name="Text Box 28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82" name="Text Box 28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83" name="Text Box 28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84" name="Text Box 28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85" name="Text Box 28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86" name="Text Box 28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87" name="Text Box 28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88" name="Text Box 28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89" name="Text Box 28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90" name="Text Box 28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91" name="Text Box 28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92" name="Text Box 28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93" name="Text Box 28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94" name="Text Box 28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95" name="Text Box 28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96" name="Text Box 28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97" name="Text Box 28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98" name="Text Box 28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599" name="Text Box 28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00" name="Text Box 28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01" name="Text Box 28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02" name="Text Box 28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03" name="Text Box 28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04" name="Text Box 28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05" name="Text Box 28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06" name="Text Box 28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07" name="Text Box 28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08" name="Text Box 28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09" name="Text Box 28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10" name="Text Box 28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11" name="Text Box 28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12" name="Text Box 28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13" name="Text Box 28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14" name="Text Box 28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15" name="Text Box 29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16" name="Text Box 29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17" name="Text Box 29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18" name="Text Box 29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19" name="Text Box 29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20" name="Text Box 29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21" name="Text Box 29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22" name="Text Box 29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23" name="Text Box 29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24" name="Text Box 29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25" name="Text Box 29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26" name="Text Box 29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27" name="Text Box 29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28" name="Text Box 29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29" name="Text Box 29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30" name="Text Box 29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31" name="Text Box 29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32" name="Text Box 29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33" name="Text Box 29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34" name="Text Box 29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35" name="Text Box 29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36" name="Text Box 29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37" name="Text Box 29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38" name="Text Box 29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39" name="Text Box 29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40" name="Text Box 29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41" name="Text Box 29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42" name="Text Box 29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43" name="Text Box 29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44" name="Text Box 29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45" name="Text Box 29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46" name="Text Box 29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47" name="Text Box 29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48" name="Text Box 29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49" name="Text Box 29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50" name="Text Box 29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51" name="Text Box 29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52" name="Text Box 29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53" name="Text Box 29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54" name="Text Box 29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55" name="Text Box 29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56" name="Text Box 29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57" name="Text Box 29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58" name="Text Box 29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59" name="Text Box 29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60" name="Text Box 29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61" name="Text Box 29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62" name="Text Box 29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63" name="Text Box 29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64" name="Text Box 29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65" name="Text Box 29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66" name="Text Box 29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67" name="Text Box 29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68" name="Text Box 29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69" name="Text Box 29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70" name="Text Box 29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71" name="Text Box 29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72" name="Text Box 29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73" name="Text Box 29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74" name="Text Box 29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75" name="Text Box 29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76" name="Text Box 29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77" name="Text Box 29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78" name="Text Box 29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79" name="Text Box 29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80" name="Text Box 29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81" name="Text Box 29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82" name="Text Box 29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83" name="Text Box 29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84" name="Text Box 29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85" name="Text Box 29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86" name="Text Box 29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87" name="Text Box 29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88" name="Text Box 29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89" name="Text Box 29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90" name="Text Box 29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91" name="Text Box 29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92" name="Text Box 29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93" name="Text Box 29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94" name="Text Box 29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95" name="Text Box 29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96" name="Text Box 29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97" name="Text Box 29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98" name="Text Box 29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699" name="Text Box 29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00" name="Text Box 29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01" name="Text Box 29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02" name="Text Box 29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03" name="Text Box 29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04" name="Text Box 29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05" name="Text Box 29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06" name="Text Box 29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07" name="Text Box 29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08" name="Text Box 29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09" name="Text Box 29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10" name="Text Box 29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11" name="Text Box 29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12" name="Text Box 29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13" name="Text Box 29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14" name="Text Box 29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15" name="Text Box 30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16" name="Text Box 30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17" name="Text Box 30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18" name="Text Box 30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19" name="Text Box 30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20" name="Text Box 30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21" name="Text Box 30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22" name="Text Box 30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23" name="Text Box 30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24" name="Text Box 30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25" name="Text Box 30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26" name="Text Box 30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27" name="Text Box 30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28" name="Text Box 30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29" name="Text Box 30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30" name="Text Box 30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31" name="Text Box 30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32" name="Text Box 30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33" name="Text Box 30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34" name="Text Box 30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35" name="Text Box 30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36" name="Text Box 30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37" name="Text Box 30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38" name="Text Box 30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39" name="Text Box 30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40" name="Text Box 30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41" name="Text Box 30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42" name="Text Box 30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43" name="Text Box 30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44" name="Text Box 30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45" name="Text Box 30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46" name="Text Box 30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47" name="Text Box 30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48" name="Text Box 30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49" name="Text Box 30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50" name="Text Box 30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51" name="Text Box 30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52" name="Text Box 30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53" name="Text Box 30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54" name="Text Box 30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55" name="Text Box 30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56" name="Text Box 30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57" name="Text Box 30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58" name="Text Box 30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59" name="Text Box 30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60" name="Text Box 30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61" name="Text Box 30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62" name="Text Box 30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63" name="Text Box 30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64" name="Text Box 30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65" name="Text Box 30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66" name="Text Box 30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67" name="Text Box 30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68" name="Text Box 30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69" name="Text Box 30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70" name="Text Box 30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71" name="Text Box 30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72" name="Text Box 30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73" name="Text Box 30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74" name="Text Box 30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75" name="Text Box 30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76" name="Text Box 30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77" name="Text Box 30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78" name="Text Box 30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79" name="Text Box 30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80" name="Text Box 30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81" name="Text Box 30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82" name="Text Box 30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83" name="Text Box 30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84" name="Text Box 30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85" name="Text Box 30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86" name="Text Box 30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87" name="Text Box 30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88" name="Text Box 30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89" name="Text Box 30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90" name="Text Box 30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91" name="Text Box 30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92" name="Text Box 30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93" name="Text Box 30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94" name="Text Box 30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95" name="Text Box 30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96" name="Text Box 30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97" name="Text Box 30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98" name="Text Box 30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799" name="Text Box 30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00" name="Text Box 30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01" name="Text Box 30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02" name="Text Box 30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03" name="Text Box 30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04" name="Text Box 30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05" name="Text Box 30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06" name="Text Box 30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07" name="Text Box 30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08" name="Text Box 30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09" name="Text Box 30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10" name="Text Box 30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11" name="Text Box 30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12" name="Text Box 30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13" name="Text Box 30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14" name="Text Box 30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15" name="Text Box 31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16" name="Text Box 31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17" name="Text Box 31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18" name="Text Box 31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19" name="Text Box 31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20" name="Text Box 31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21" name="Text Box 31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22" name="Text Box 31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23" name="Text Box 31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24" name="Text Box 31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25" name="Text Box 31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26" name="Text Box 31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27" name="Text Box 31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28" name="Text Box 31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29" name="Text Box 31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30" name="Text Box 31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31" name="Text Box 31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32" name="Text Box 31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33" name="Text Box 31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34" name="Text Box 31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35" name="Text Box 31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36" name="Text Box 31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37" name="Text Box 31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38" name="Text Box 31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39" name="Text Box 31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40" name="Text Box 31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41" name="Text Box 31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42" name="Text Box 31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43" name="Text Box 31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44" name="Text Box 31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45" name="Text Box 31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46" name="Text Box 31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47" name="Text Box 31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48" name="Text Box 31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49" name="Text Box 31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50" name="Text Box 31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51" name="Text Box 31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52" name="Text Box 31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53" name="Text Box 31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54" name="Text Box 31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55" name="Text Box 31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56" name="Text Box 31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57" name="Text Box 31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58" name="Text Box 31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59" name="Text Box 31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60" name="Text Box 31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61" name="Text Box 31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62" name="Text Box 31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63" name="Text Box 31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64" name="Text Box 31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65" name="Text Box 31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66" name="Text Box 31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67" name="Text Box 31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68" name="Text Box 31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69" name="Text Box 31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70" name="Text Box 31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71" name="Text Box 31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72" name="Text Box 31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73" name="Text Box 31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74" name="Text Box 31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75" name="Text Box 31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76" name="Text Box 31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77" name="Text Box 31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78" name="Text Box 31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79" name="Text Box 31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80" name="Text Box 31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81" name="Text Box 31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82" name="Text Box 31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83" name="Text Box 31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84" name="Text Box 31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85" name="Text Box 31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86" name="Text Box 31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87" name="Text Box 31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88" name="Text Box 31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89" name="Text Box 31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90" name="Text Box 31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91" name="Text Box 31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92" name="Text Box 31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93" name="Text Box 31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94" name="Text Box 31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95" name="Text Box 31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96" name="Text Box 31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97" name="Text Box 31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98" name="Text Box 31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899" name="Text Box 31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00" name="Text Box 31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01" name="Text Box 31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02" name="Text Box 31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03" name="Text Box 31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04" name="Text Box 31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05" name="Text Box 31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06" name="Text Box 31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07" name="Text Box 31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08" name="Text Box 31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09" name="Text Box 31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10" name="Text Box 31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11" name="Text Box 31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12" name="Text Box 31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13" name="Text Box 31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14" name="Text Box 31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15" name="Text Box 32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16" name="Text Box 32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17" name="Text Box 32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18" name="Text Box 32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19" name="Text Box 32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20" name="Text Box 32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21" name="Text Box 32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22" name="Text Box 32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23" name="Text Box 32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24" name="Text Box 32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25" name="Text Box 32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26" name="Text Box 32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27" name="Text Box 32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28" name="Text Box 32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29" name="Text Box 32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30" name="Text Box 32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31" name="Text Box 32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32" name="Text Box 32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33" name="Text Box 32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34" name="Text Box 32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35" name="Text Box 32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36" name="Text Box 32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37" name="Text Box 32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38" name="Text Box 32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39" name="Text Box 32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40" name="Text Box 32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41" name="Text Box 32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42" name="Text Box 32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43" name="Text Box 32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44" name="Text Box 32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45" name="Text Box 32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46" name="Text Box 32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47" name="Text Box 32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48" name="Text Box 32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49" name="Text Box 32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50" name="Text Box 32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51" name="Text Box 32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52" name="Text Box 32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53" name="Text Box 32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54" name="Text Box 32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55" name="Text Box 32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56" name="Text Box 32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57" name="Text Box 32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58" name="Text Box 32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59" name="Text Box 32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60" name="Text Box 32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61" name="Text Box 32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62" name="Text Box 32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63" name="Text Box 32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64" name="Text Box 32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65" name="Text Box 32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66" name="Text Box 32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67" name="Text Box 32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68" name="Text Box 32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69" name="Text Box 32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70" name="Text Box 32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71" name="Text Box 32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72" name="Text Box 32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73" name="Text Box 32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74" name="Text Box 32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75" name="Text Box 32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76" name="Text Box 32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77" name="Text Box 32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78" name="Text Box 32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79" name="Text Box 32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80" name="Text Box 32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81" name="Text Box 32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82" name="Text Box 32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83" name="Text Box 32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84" name="Text Box 32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85" name="Text Box 32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86" name="Text Box 32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87" name="Text Box 32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88" name="Text Box 32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89" name="Text Box 32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90" name="Text Box 32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91" name="Text Box 32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92" name="Text Box 32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93" name="Text Box 32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94" name="Text Box 32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95" name="Text Box 32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96" name="Text Box 32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97" name="Text Box 32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98" name="Text Box 32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19999" name="Text Box 32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00" name="Text Box 32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01" name="Text Box 32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02" name="Text Box 32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03" name="Text Box 32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04" name="Text Box 32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05" name="Text Box 32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06" name="Text Box 32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07" name="Text Box 32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08" name="Text Box 32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09" name="Text Box 32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10" name="Text Box 32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11" name="Text Box 32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12" name="Text Box 32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13" name="Text Box 32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14" name="Text Box 32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15" name="Text Box 33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16" name="Text Box 33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17" name="Text Box 33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18" name="Text Box 33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19" name="Text Box 33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20" name="Text Box 33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21" name="Text Box 33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22" name="Text Box 33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23" name="Text Box 33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24" name="Text Box 33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25" name="Text Box 33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26" name="Text Box 33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27" name="Text Box 33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28" name="Text Box 33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29" name="Text Box 33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30" name="Text Box 33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31" name="Text Box 33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32" name="Text Box 33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33" name="Text Box 33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34" name="Text Box 33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35" name="Text Box 33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36" name="Text Box 33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37" name="Text Box 33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38" name="Text Box 33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39" name="Text Box 33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40" name="Text Box 33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41" name="Text Box 33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42" name="Text Box 33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43" name="Text Box 33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44" name="Text Box 33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45" name="Text Box 33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46" name="Text Box 33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47" name="Text Box 33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48" name="Text Box 33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49" name="Text Box 33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50" name="Text Box 33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51" name="Text Box 33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52" name="Text Box 33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53" name="Text Box 33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54" name="Text Box 33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55" name="Text Box 33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56" name="Text Box 33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57" name="Text Box 33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58" name="Text Box 33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59" name="Text Box 33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60" name="Text Box 33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61" name="Text Box 33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62" name="Text Box 33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63" name="Text Box 33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64" name="Text Box 33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65" name="Text Box 33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66" name="Text Box 33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67" name="Text Box 33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68" name="Text Box 33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69" name="Text Box 33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70" name="Text Box 33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71" name="Text Box 33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72" name="Text Box 33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73" name="Text Box 33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74" name="Text Box 33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75" name="Text Box 33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76" name="Text Box 33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77" name="Text Box 33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78" name="Text Box 33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79" name="Text Box 33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80" name="Text Box 33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81" name="Text Box 33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82" name="Text Box 33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83" name="Text Box 33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84" name="Text Box 33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85" name="Text Box 33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86" name="Text Box 33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87" name="Text Box 33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88" name="Text Box 33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89" name="Text Box 33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90" name="Text Box 33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91" name="Text Box 33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92" name="Text Box 33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93" name="Text Box 33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94" name="Text Box 33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95" name="Text Box 33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96" name="Text Box 33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97" name="Text Box 33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98" name="Text Box 33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099" name="Text Box 33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00" name="Text Box 33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01" name="Text Box 33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02" name="Text Box 33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03" name="Text Box 33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04" name="Text Box 33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05" name="Text Box 33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06" name="Text Box 33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07" name="Text Box 33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08" name="Text Box 33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09" name="Text Box 33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10" name="Text Box 33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11" name="Text Box 33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12" name="Text Box 33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13" name="Text Box 33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14" name="Text Box 33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15" name="Text Box 34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16" name="Text Box 34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17" name="Text Box 34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18" name="Text Box 34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19" name="Text Box 34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20" name="Text Box 34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21" name="Text Box 34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22" name="Text Box 34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23" name="Text Box 34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24" name="Text Box 34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25" name="Text Box 34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26" name="Text Box 34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27" name="Text Box 34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28" name="Text Box 34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29" name="Text Box 34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30" name="Text Box 34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31" name="Text Box 34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32" name="Text Box 34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33" name="Text Box 34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34" name="Text Box 34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35" name="Text Box 34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36" name="Text Box 34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37" name="Text Box 34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38" name="Text Box 34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39" name="Text Box 34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40" name="Text Box 34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41" name="Text Box 34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42" name="Text Box 34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43" name="Text Box 34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44" name="Text Box 34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45" name="Text Box 34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46" name="Text Box 34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47" name="Text Box 34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48" name="Text Box 34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49" name="Text Box 34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50" name="Text Box 34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51" name="Text Box 34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52" name="Text Box 34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53" name="Text Box 34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54" name="Text Box 34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55" name="Text Box 34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56" name="Text Box 34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57" name="Text Box 34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58" name="Text Box 34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59" name="Text Box 34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60" name="Text Box 34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61" name="Text Box 34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62" name="Text Box 34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63" name="Text Box 34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64" name="Text Box 34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65" name="Text Box 34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66" name="Text Box 34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67" name="Text Box 34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68" name="Text Box 34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69" name="Text Box 34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70" name="Text Box 34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71" name="Text Box 34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72" name="Text Box 34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73" name="Text Box 34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74" name="Text Box 34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75" name="Text Box 34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76" name="Text Box 34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77" name="Text Box 34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78" name="Text Box 34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79" name="Text Box 34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80" name="Text Box 34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81" name="Text Box 34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82" name="Text Box 34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83" name="Text Box 34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84" name="Text Box 34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85" name="Text Box 34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86" name="Text Box 34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87" name="Text Box 34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88" name="Text Box 34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89" name="Text Box 34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90" name="Text Box 34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91" name="Text Box 34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92" name="Text Box 34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93" name="Text Box 34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94" name="Text Box 34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95" name="Text Box 34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96" name="Text Box 34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97" name="Text Box 34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98" name="Text Box 34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199" name="Text Box 34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00" name="Text Box 34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01" name="Text Box 34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02" name="Text Box 34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03" name="Text Box 34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04" name="Text Box 34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05" name="Text Box 34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06" name="Text Box 34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07" name="Text Box 34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08" name="Text Box 34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09" name="Text Box 34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10" name="Text Box 34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11" name="Text Box 34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12" name="Text Box 34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13" name="Text Box 34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14" name="Text Box 34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15" name="Text Box 35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16" name="Text Box 35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17" name="Text Box 35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18" name="Text Box 35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19" name="Text Box 35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20" name="Text Box 35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21" name="Text Box 35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22" name="Text Box 35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23" name="Text Box 35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24" name="Text Box 35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25" name="Text Box 35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26" name="Text Box 35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27" name="Text Box 35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28" name="Text Box 35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29" name="Text Box 35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30" name="Text Box 35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31" name="Text Box 35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32" name="Text Box 35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33" name="Text Box 35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34" name="Text Box 35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35" name="Text Box 35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36" name="Text Box 35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37" name="Text Box 35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38" name="Text Box 35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39" name="Text Box 35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40" name="Text Box 35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41" name="Text Box 35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42" name="Text Box 35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43" name="Text Box 35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44" name="Text Box 35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45" name="Text Box 35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46" name="Text Box 35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47" name="Text Box 35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48" name="Text Box 35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49" name="Text Box 35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50" name="Text Box 35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51" name="Text Box 35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52" name="Text Box 35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53" name="Text Box 35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54" name="Text Box 35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55" name="Text Box 35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56" name="Text Box 35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57" name="Text Box 35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58" name="Text Box 35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59" name="Text Box 35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60" name="Text Box 35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61" name="Text Box 35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62" name="Text Box 35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63" name="Text Box 35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64" name="Text Box 35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65" name="Text Box 35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66" name="Text Box 35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67" name="Text Box 35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68" name="Text Box 35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69" name="Text Box 35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70" name="Text Box 35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71" name="Text Box 35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72" name="Text Box 35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73" name="Text Box 35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74" name="Text Box 35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75" name="Text Box 35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76" name="Text Box 35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77" name="Text Box 35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78" name="Text Box 35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79" name="Text Box 35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80" name="Text Box 35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81" name="Text Box 35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82" name="Text Box 35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83" name="Text Box 35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84" name="Text Box 35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85" name="Text Box 35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86" name="Text Box 35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87" name="Text Box 35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88" name="Text Box 35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89" name="Text Box 35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90" name="Text Box 35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91" name="Text Box 35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92" name="Text Box 35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93" name="Text Box 35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94" name="Text Box 35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95" name="Text Box 35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96" name="Text Box 35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97" name="Text Box 35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98" name="Text Box 35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299" name="Text Box 35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00" name="Text Box 35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01" name="Text Box 35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02" name="Text Box 35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03" name="Text Box 35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04" name="Text Box 35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05" name="Text Box 35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06" name="Text Box 35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07" name="Text Box 35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08" name="Text Box 35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09" name="Text Box 35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10" name="Text Box 35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11" name="Text Box 35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12" name="Text Box 35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13" name="Text Box 35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14" name="Text Box 35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15" name="Text Box 36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16" name="Text Box 36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17" name="Text Box 36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18" name="Text Box 36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19" name="Text Box 36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20" name="Text Box 36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21" name="Text Box 36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22" name="Text Box 36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23" name="Text Box 36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24" name="Text Box 36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25" name="Text Box 36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26" name="Text Box 36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27" name="Text Box 36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28" name="Text Box 36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29" name="Text Box 36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30" name="Text Box 36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31" name="Text Box 36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32" name="Text Box 36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33" name="Text Box 36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34" name="Text Box 36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35" name="Text Box 36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36" name="Text Box 36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37" name="Text Box 36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38" name="Text Box 36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39" name="Text Box 36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40" name="Text Box 36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41" name="Text Box 36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42" name="Text Box 36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43" name="Text Box 36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44" name="Text Box 36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45" name="Text Box 36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46" name="Text Box 36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47" name="Text Box 36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48" name="Text Box 36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49" name="Text Box 36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50" name="Text Box 36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51" name="Text Box 36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52" name="Text Box 36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53" name="Text Box 36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54" name="Text Box 36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55" name="Text Box 36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56" name="Text Box 36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57" name="Text Box 36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58" name="Text Box 36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59" name="Text Box 36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60" name="Text Box 36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61" name="Text Box 36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62" name="Text Box 36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63" name="Text Box 36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64" name="Text Box 36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65" name="Text Box 36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66" name="Text Box 36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67" name="Text Box 36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68" name="Text Box 36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69" name="Text Box 36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70" name="Text Box 36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71" name="Text Box 36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72" name="Text Box 36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73" name="Text Box 36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74" name="Text Box 36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75" name="Text Box 36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76" name="Text Box 36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77" name="Text Box 36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78" name="Text Box 36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79" name="Text Box 36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80" name="Text Box 36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81" name="Text Box 36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82" name="Text Box 36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83" name="Text Box 36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84" name="Text Box 36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85" name="Text Box 36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86" name="Text Box 36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87" name="Text Box 36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88" name="Text Box 36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89" name="Text Box 36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90" name="Text Box 36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91" name="Text Box 36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92" name="Text Box 36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93" name="Text Box 36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94" name="Text Box 36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95" name="Text Box 36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96" name="Text Box 36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97" name="Text Box 36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98" name="Text Box 36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399" name="Text Box 36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00" name="Text Box 36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01" name="Text Box 36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02" name="Text Box 36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03" name="Text Box 36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04" name="Text Box 36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05" name="Text Box 36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06" name="Text Box 36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07" name="Text Box 36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08" name="Text Box 36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09" name="Text Box 36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10" name="Text Box 36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11" name="Text Box 36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12" name="Text Box 36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13" name="Text Box 36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14" name="Text Box 36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15" name="Text Box 37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16" name="Text Box 37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17" name="Text Box 37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18" name="Text Box 37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19" name="Text Box 37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20" name="Text Box 37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21" name="Text Box 37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22" name="Text Box 37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23" name="Text Box 37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24" name="Text Box 37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25" name="Text Box 37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26" name="Text Box 37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27" name="Text Box 37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28" name="Text Box 37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29" name="Text Box 37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30" name="Text Box 37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31" name="Text Box 37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32" name="Text Box 37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33" name="Text Box 37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34" name="Text Box 37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35" name="Text Box 37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36" name="Text Box 37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37" name="Text Box 37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38" name="Text Box 37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39" name="Text Box 37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40" name="Text Box 37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41" name="Text Box 37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42" name="Text Box 37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43" name="Text Box 37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44" name="Text Box 37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45" name="Text Box 37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46" name="Text Box 37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47" name="Text Box 37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48" name="Text Box 37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49" name="Text Box 37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50" name="Text Box 37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51" name="Text Box 37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52" name="Text Box 37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53" name="Text Box 37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54" name="Text Box 37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55" name="Text Box 37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56" name="Text Box 37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57" name="Text Box 37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58" name="Text Box 37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59" name="Text Box 37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60" name="Text Box 37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61" name="Text Box 37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62" name="Text Box 37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63" name="Text Box 37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64" name="Text Box 37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65" name="Text Box 37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66" name="Text Box 37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67" name="Text Box 37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68" name="Text Box 37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69" name="Text Box 37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70" name="Text Box 37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71" name="Text Box 37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72" name="Text Box 37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73" name="Text Box 37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74" name="Text Box 37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75" name="Text Box 37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76" name="Text Box 37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77" name="Text Box 37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78" name="Text Box 37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79" name="Text Box 37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80" name="Text Box 37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81" name="Text Box 37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82" name="Text Box 37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83" name="Text Box 37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84" name="Text Box 37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85" name="Text Box 37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86" name="Text Box 37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87" name="Text Box 37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88" name="Text Box 37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89" name="Text Box 37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90" name="Text Box 37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91" name="Text Box 37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92" name="Text Box 37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93" name="Text Box 37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94" name="Text Box 37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95" name="Text Box 37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96" name="Text Box 37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97" name="Text Box 37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98" name="Text Box 37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499" name="Text Box 37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00" name="Text Box 37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01" name="Text Box 37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02" name="Text Box 37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03" name="Text Box 37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04" name="Text Box 37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05" name="Text Box 37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06" name="Text Box 37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07" name="Text Box 37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08" name="Text Box 37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09" name="Text Box 37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10" name="Text Box 37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11" name="Text Box 37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12" name="Text Box 37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13" name="Text Box 37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14" name="Text Box 37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15" name="Text Box 38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16" name="Text Box 38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17" name="Text Box 38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18" name="Text Box 38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19" name="Text Box 38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20" name="Text Box 38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21" name="Text Box 38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22" name="Text Box 38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23" name="Text Box 38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24" name="Text Box 38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25" name="Text Box 38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26" name="Text Box 38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27" name="Text Box 38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28" name="Text Box 38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29" name="Text Box 38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30" name="Text Box 38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31" name="Text Box 38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32" name="Text Box 38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33" name="Text Box 38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34" name="Text Box 38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35" name="Text Box 38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36" name="Text Box 38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37" name="Text Box 38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38" name="Text Box 38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39" name="Text Box 38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40" name="Text Box 38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41" name="Text Box 38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42" name="Text Box 38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43" name="Text Box 38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44" name="Text Box 38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45" name="Text Box 38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46" name="Text Box 38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47" name="Text Box 38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48" name="Text Box 38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49" name="Text Box 38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50" name="Text Box 38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51" name="Text Box 38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52" name="Text Box 38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53" name="Text Box 38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54" name="Text Box 38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55" name="Text Box 38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56" name="Text Box 38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57" name="Text Box 38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58" name="Text Box 38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59" name="Text Box 38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60" name="Text Box 38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61" name="Text Box 38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62" name="Text Box 38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63" name="Text Box 38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64" name="Text Box 38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65" name="Text Box 38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66" name="Text Box 38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67" name="Text Box 38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68" name="Text Box 38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69" name="Text Box 38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70" name="Text Box 38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71" name="Text Box 38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72" name="Text Box 38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73" name="Text Box 38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74" name="Text Box 38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75" name="Text Box 38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76" name="Text Box 38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77" name="Text Box 38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78" name="Text Box 38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79" name="Text Box 38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80" name="Text Box 38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81" name="Text Box 38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82" name="Text Box 38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83" name="Text Box 38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84" name="Text Box 38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85" name="Text Box 38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86" name="Text Box 38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87" name="Text Box 38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88" name="Text Box 38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89" name="Text Box 38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90" name="Text Box 38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91" name="Text Box 38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92" name="Text Box 38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93" name="Text Box 38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94" name="Text Box 38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95" name="Text Box 38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96" name="Text Box 38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97" name="Text Box 38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98" name="Text Box 38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599" name="Text Box 38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00" name="Text Box 38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01" name="Text Box 38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02" name="Text Box 38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03" name="Text Box 38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04" name="Text Box 38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05" name="Text Box 38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06" name="Text Box 38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07" name="Text Box 38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08" name="Text Box 38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09" name="Text Box 38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10" name="Text Box 38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11" name="Text Box 38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12" name="Text Box 38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13" name="Text Box 38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14" name="Text Box 38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15" name="Text Box 39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16" name="Text Box 39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17" name="Text Box 39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18" name="Text Box 39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19" name="Text Box 39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20" name="Text Box 39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21" name="Text Box 39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22" name="Text Box 39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23" name="Text Box 39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24" name="Text Box 39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25" name="Text Box 39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26" name="Text Box 39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27" name="Text Box 39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28" name="Text Box 39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29" name="Text Box 39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30" name="Text Box 39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31" name="Text Box 39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32" name="Text Box 39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33" name="Text Box 39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34" name="Text Box 39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35" name="Text Box 39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36" name="Text Box 39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37" name="Text Box 39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38" name="Text Box 39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39" name="Text Box 39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40" name="Text Box 39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41" name="Text Box 39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42" name="Text Box 39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43" name="Text Box 39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44" name="Text Box 39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45" name="Text Box 39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46" name="Text Box 39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47" name="Text Box 39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48" name="Text Box 39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49" name="Text Box 39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50" name="Text Box 39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51" name="Text Box 39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52" name="Text Box 39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53" name="Text Box 39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54" name="Text Box 39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55" name="Text Box 39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56" name="Text Box 39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57" name="Text Box 39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58" name="Text Box 39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59" name="Text Box 39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60" name="Text Box 39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61" name="Text Box 39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62" name="Text Box 39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63" name="Text Box 39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64" name="Text Box 39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65" name="Text Box 39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66" name="Text Box 39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67" name="Text Box 39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68" name="Text Box 39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69" name="Text Box 39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70" name="Text Box 39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71" name="Text Box 39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72" name="Text Box 39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73" name="Text Box 39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74" name="Text Box 39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75" name="Text Box 39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76" name="Text Box 39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77" name="Text Box 39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78" name="Text Box 39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79" name="Text Box 39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80" name="Text Box 39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81" name="Text Box 39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82" name="Text Box 39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83" name="Text Box 39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84" name="Text Box 39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85" name="Text Box 39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86" name="Text Box 39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87" name="Text Box 39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88" name="Text Box 39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89" name="Text Box 39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90" name="Text Box 39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91" name="Text Box 39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92" name="Text Box 39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93" name="Text Box 39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94" name="Text Box 39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95" name="Text Box 39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96" name="Text Box 39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97" name="Text Box 39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98" name="Text Box 39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699" name="Text Box 39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00" name="Text Box 39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01" name="Text Box 39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02" name="Text Box 39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03" name="Text Box 39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04" name="Text Box 39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05" name="Text Box 39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06" name="Text Box 39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07" name="Text Box 39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08" name="Text Box 39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09" name="Text Box 39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10" name="Text Box 39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11" name="Text Box 39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12" name="Text Box 39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13" name="Text Box 39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14" name="Text Box 39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15" name="Text Box 40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16" name="Text Box 40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17" name="Text Box 40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18" name="Text Box 40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19" name="Text Box 40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20" name="Text Box 40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21" name="Text Box 40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22" name="Text Box 40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23" name="Text Box 40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24" name="Text Box 40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25" name="Text Box 40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26" name="Text Box 40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27" name="Text Box 40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28" name="Text Box 40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29" name="Text Box 40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30" name="Text Box 40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31" name="Text Box 40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32" name="Text Box 40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33" name="Text Box 40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34" name="Text Box 40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35" name="Text Box 40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36" name="Text Box 40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37" name="Text Box 40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38" name="Text Box 40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39" name="Text Box 40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40" name="Text Box 40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41" name="Text Box 40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42" name="Text Box 40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43" name="Text Box 40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44" name="Text Box 40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45" name="Text Box 40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46" name="Text Box 40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47" name="Text Box 40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48" name="Text Box 40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49" name="Text Box 40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50" name="Text Box 40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51" name="Text Box 40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52" name="Text Box 40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53" name="Text Box 40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54" name="Text Box 40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55" name="Text Box 40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56" name="Text Box 40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57" name="Text Box 40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58" name="Text Box 40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59" name="Text Box 40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60" name="Text Box 40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61" name="Text Box 40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62" name="Text Box 40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63" name="Text Box 40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64" name="Text Box 40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65" name="Text Box 40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66" name="Text Box 40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67" name="Text Box 40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68" name="Text Box 40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69" name="Text Box 40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70" name="Text Box 40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71" name="Text Box 40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72" name="Text Box 40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73" name="Text Box 40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74" name="Text Box 40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75" name="Text Box 40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76" name="Text Box 40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77" name="Text Box 40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78" name="Text Box 40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79" name="Text Box 40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80" name="Text Box 40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81" name="Text Box 40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82" name="Text Box 40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83" name="Text Box 40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84" name="Text Box 40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85" name="Text Box 40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86" name="Text Box 40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87" name="Text Box 40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88" name="Text Box 40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89" name="Text Box 40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90" name="Text Box 40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91" name="Text Box 40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92" name="Text Box 40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93" name="Text Box 40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94" name="Text Box 40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95" name="Text Box 40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96" name="Text Box 40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97" name="Text Box 40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98" name="Text Box 40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799" name="Text Box 40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00" name="Text Box 40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01" name="Text Box 40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02" name="Text Box 40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03" name="Text Box 40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04" name="Text Box 40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05" name="Text Box 40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06" name="Text Box 40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07" name="Text Box 40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08" name="Text Box 40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09" name="Text Box 40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10" name="Text Box 40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11" name="Text Box 40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12" name="Text Box 40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13" name="Text Box 40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14" name="Text Box 40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15" name="Text Box 41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16" name="Text Box 41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17" name="Text Box 41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18" name="Text Box 41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19" name="Text Box 41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20" name="Text Box 41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21" name="Text Box 41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22" name="Text Box 41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23" name="Text Box 41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24" name="Text Box 41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25" name="Text Box 41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26" name="Text Box 41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27" name="Text Box 41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28" name="Text Box 41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29" name="Text Box 41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30" name="Text Box 41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31" name="Text Box 41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32" name="Text Box 41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33" name="Text Box 41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34" name="Text Box 41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35" name="Text Box 41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36" name="Text Box 41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37" name="Text Box 41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38" name="Text Box 41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39" name="Text Box 41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40" name="Text Box 41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41" name="Text Box 41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42" name="Text Box 41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43" name="Text Box 41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44" name="Text Box 41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45" name="Text Box 41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46" name="Text Box 41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47" name="Text Box 41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48" name="Text Box 41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49" name="Text Box 41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50" name="Text Box 41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51" name="Text Box 41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52" name="Text Box 41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53" name="Text Box 41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54" name="Text Box 41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55" name="Text Box 41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56" name="Text Box 41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57" name="Text Box 41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58" name="Text Box 41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59" name="Text Box 41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60" name="Text Box 41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61" name="Text Box 41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62" name="Text Box 41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63" name="Text Box 41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64" name="Text Box 41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65" name="Text Box 41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66" name="Text Box 41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67" name="Text Box 41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68" name="Text Box 41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69" name="Text Box 41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70" name="Text Box 41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71" name="Text Box 41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72" name="Text Box 41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73" name="Text Box 41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74" name="Text Box 41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75" name="Text Box 41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76" name="Text Box 41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77" name="Text Box 41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78" name="Text Box 41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79" name="Text Box 41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80" name="Text Box 41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81" name="Text Box 41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82" name="Text Box 41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83" name="Text Box 41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84" name="Text Box 41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85" name="Text Box 41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86" name="Text Box 41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87" name="Text Box 41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88" name="Text Box 41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89" name="Text Box 41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90" name="Text Box 41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91" name="Text Box 41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92" name="Text Box 41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93" name="Text Box 41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94" name="Text Box 41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95" name="Text Box 41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96" name="Text Box 41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97" name="Text Box 41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98" name="Text Box 41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899" name="Text Box 41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00" name="Text Box 41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01" name="Text Box 41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02" name="Text Box 41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03" name="Text Box 41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04" name="Text Box 41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05" name="Text Box 41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06" name="Text Box 41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07" name="Text Box 41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08" name="Text Box 41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09" name="Text Box 41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10" name="Text Box 41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11" name="Text Box 41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12" name="Text Box 41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13" name="Text Box 41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14" name="Text Box 41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15" name="Text Box 42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16" name="Text Box 42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17" name="Text Box 42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18" name="Text Box 42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19" name="Text Box 42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20" name="Text Box 42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21" name="Text Box 42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22" name="Text Box 42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23" name="Text Box 42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24" name="Text Box 42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25" name="Text Box 42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26" name="Text Box 42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27" name="Text Box 42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28" name="Text Box 42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29" name="Text Box 42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30" name="Text Box 42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31" name="Text Box 42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32" name="Text Box 42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33" name="Text Box 42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34" name="Text Box 42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35" name="Text Box 42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36" name="Text Box 42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37" name="Text Box 42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38" name="Text Box 42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39" name="Text Box 42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40" name="Text Box 42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41" name="Text Box 42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42" name="Text Box 42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43" name="Text Box 42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44" name="Text Box 42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45" name="Text Box 42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46" name="Text Box 42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47" name="Text Box 42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48" name="Text Box 42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49" name="Text Box 42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50" name="Text Box 42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51" name="Text Box 42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52" name="Text Box 42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53" name="Text Box 42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54" name="Text Box 42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55" name="Text Box 42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56" name="Text Box 42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57" name="Text Box 42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58" name="Text Box 42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59" name="Text Box 42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60" name="Text Box 42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61" name="Text Box 42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62" name="Text Box 42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63" name="Text Box 42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64" name="Text Box 42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65" name="Text Box 42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66" name="Text Box 42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67" name="Text Box 42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68" name="Text Box 42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69" name="Text Box 42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70" name="Text Box 42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71" name="Text Box 42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72" name="Text Box 42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73" name="Text Box 42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74" name="Text Box 42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75" name="Text Box 42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76" name="Text Box 42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77" name="Text Box 42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78" name="Text Box 42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79" name="Text Box 42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80" name="Text Box 42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81" name="Text Box 42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82" name="Text Box 42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83" name="Text Box 42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84" name="Text Box 42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85" name="Text Box 42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86" name="Text Box 42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87" name="Text Box 42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88" name="Text Box 42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89" name="Text Box 42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90" name="Text Box 42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91" name="Text Box 42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92" name="Text Box 42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93" name="Text Box 42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94" name="Text Box 42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95" name="Text Box 42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96" name="Text Box 42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97" name="Text Box 42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98" name="Text Box 42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0999" name="Text Box 42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00" name="Text Box 42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01" name="Text Box 42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02" name="Text Box 42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03" name="Text Box 42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04" name="Text Box 42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05" name="Text Box 42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06" name="Text Box 42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07" name="Text Box 42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08" name="Text Box 42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09" name="Text Box 42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10" name="Text Box 42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11" name="Text Box 42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12" name="Text Box 42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13" name="Text Box 42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14" name="Text Box 42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15" name="Text Box 43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16" name="Text Box 43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17" name="Text Box 43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18" name="Text Box 43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19" name="Text Box 43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20" name="Text Box 43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21" name="Text Box 43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22" name="Text Box 43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23" name="Text Box 43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24" name="Text Box 43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25" name="Text Box 43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26" name="Text Box 43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27" name="Text Box 43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28" name="Text Box 43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29" name="Text Box 43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30" name="Text Box 43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31" name="Text Box 43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32" name="Text Box 43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33" name="Text Box 43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34" name="Text Box 43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35" name="Text Box 43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36" name="Text Box 43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37" name="Text Box 43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38" name="Text Box 43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39" name="Text Box 43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40" name="Text Box 43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41" name="Text Box 43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42" name="Text Box 43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43" name="Text Box 43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44" name="Text Box 43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45" name="Text Box 43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46" name="Text Box 43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47" name="Text Box 43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48" name="Text Box 43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49" name="Text Box 43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50" name="Text Box 43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51" name="Text Box 43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52" name="Text Box 43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53" name="Text Box 43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54" name="Text Box 43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55" name="Text Box 43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56" name="Text Box 43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57" name="Text Box 43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58" name="Text Box 43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59" name="Text Box 43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60" name="Text Box 43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61" name="Text Box 43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62" name="Text Box 43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63" name="Text Box 43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64" name="Text Box 43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65" name="Text Box 43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66" name="Text Box 43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67" name="Text Box 43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68" name="Text Box 43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69" name="Text Box 43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70" name="Text Box 43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71" name="Text Box 43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72" name="Text Box 43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73" name="Text Box 43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74" name="Text Box 43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75" name="Text Box 43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76" name="Text Box 43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77" name="Text Box 43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78" name="Text Box 43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79" name="Text Box 43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80" name="Text Box 43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81" name="Text Box 43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82" name="Text Box 43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83" name="Text Box 43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84" name="Text Box 43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85" name="Text Box 43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86" name="Text Box 43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87" name="Text Box 43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88" name="Text Box 43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89" name="Text Box 43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90" name="Text Box 43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91" name="Text Box 43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92" name="Text Box 43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93" name="Text Box 43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94" name="Text Box 43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95" name="Text Box 43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96" name="Text Box 43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97" name="Text Box 43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98" name="Text Box 43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099" name="Text Box 43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00" name="Text Box 43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01" name="Text Box 43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02" name="Text Box 43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03" name="Text Box 43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04" name="Text Box 43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05" name="Text Box 43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06" name="Text Box 43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07" name="Text Box 43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08" name="Text Box 43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09" name="Text Box 43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10" name="Text Box 43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11" name="Text Box 43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12" name="Text Box 43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13" name="Text Box 43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14" name="Text Box 43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15" name="Text Box 44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16" name="Text Box 44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17" name="Text Box 44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18" name="Text Box 44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19" name="Text Box 44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20" name="Text Box 44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21" name="Text Box 44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22" name="Text Box 44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23" name="Text Box 44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24" name="Text Box 44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25" name="Text Box 44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26" name="Text Box 44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27" name="Text Box 44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28" name="Text Box 44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29" name="Text Box 44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30" name="Text Box 44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31" name="Text Box 44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32" name="Text Box 44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33" name="Text Box 44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34" name="Text Box 44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35" name="Text Box 44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36" name="Text Box 44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37" name="Text Box 44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38" name="Text Box 44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39" name="Text Box 44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40" name="Text Box 44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41" name="Text Box 44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42" name="Text Box 44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43" name="Text Box 44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44" name="Text Box 44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45" name="Text Box 44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46" name="Text Box 44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47" name="Text Box 44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48" name="Text Box 44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49" name="Text Box 44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50" name="Text Box 44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51" name="Text Box 44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52" name="Text Box 44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53" name="Text Box 44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54" name="Text Box 44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55" name="Text Box 44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56" name="Text Box 44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57" name="Text Box 44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58" name="Text Box 44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59" name="Text Box 44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60" name="Text Box 44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61" name="Text Box 44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62" name="Text Box 44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63" name="Text Box 44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64" name="Text Box 44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65" name="Text Box 44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66" name="Text Box 44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67" name="Text Box 44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68" name="Text Box 44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69" name="Text Box 44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70" name="Text Box 44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71" name="Text Box 44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72" name="Text Box 44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73" name="Text Box 44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74" name="Text Box 44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75" name="Text Box 44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76" name="Text Box 44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77" name="Text Box 44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78" name="Text Box 44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79" name="Text Box 44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80" name="Text Box 44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81" name="Text Box 44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82" name="Text Box 44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83" name="Text Box 44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84" name="Text Box 44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85" name="Text Box 44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86" name="Text Box 44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87" name="Text Box 44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88" name="Text Box 44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89" name="Text Box 44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90" name="Text Box 44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91" name="Text Box 44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92" name="Text Box 44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93" name="Text Box 44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94" name="Text Box 44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95" name="Text Box 44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96" name="Text Box 44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97" name="Text Box 44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98" name="Text Box 44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199" name="Text Box 44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00" name="Text Box 44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01" name="Text Box 44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02" name="Text Box 44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03" name="Text Box 44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04" name="Text Box 44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05" name="Text Box 44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06" name="Text Box 44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07" name="Text Box 44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08" name="Text Box 44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09" name="Text Box 44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10" name="Text Box 44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11" name="Text Box 44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12" name="Text Box 44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13" name="Text Box 44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14" name="Text Box 44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15" name="Text Box 45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16" name="Text Box 45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17" name="Text Box 45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18" name="Text Box 45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19" name="Text Box 45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20" name="Text Box 45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21" name="Text Box 45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22" name="Text Box 45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23" name="Text Box 45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24" name="Text Box 45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25" name="Text Box 45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26" name="Text Box 45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27" name="Text Box 45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28" name="Text Box 45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29" name="Text Box 45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30" name="Text Box 45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31" name="Text Box 45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32" name="Text Box 45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33" name="Text Box 45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34" name="Text Box 45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35" name="Text Box 45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36" name="Text Box 45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37" name="Text Box 45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38" name="Text Box 45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39" name="Text Box 45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40" name="Text Box 45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41" name="Text Box 45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42" name="Text Box 45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43" name="Text Box 45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44" name="Text Box 45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45" name="Text Box 45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46" name="Text Box 45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47" name="Text Box 45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48" name="Text Box 45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49" name="Text Box 45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50" name="Text Box 45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51" name="Text Box 45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52" name="Text Box 45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53" name="Text Box 45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54" name="Text Box 45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55" name="Text Box 45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56" name="Text Box 45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57" name="Text Box 45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58" name="Text Box 45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59" name="Text Box 45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60" name="Text Box 45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61" name="Text Box 45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62" name="Text Box 45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63" name="Text Box 45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64" name="Text Box 45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65" name="Text Box 45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66" name="Text Box 45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67" name="Text Box 45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68" name="Text Box 45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69" name="Text Box 45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70" name="Text Box 45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71" name="Text Box 45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72" name="Text Box 45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73" name="Text Box 45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74" name="Text Box 45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75" name="Text Box 45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76" name="Text Box 45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77" name="Text Box 45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78" name="Text Box 45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79" name="Text Box 45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80" name="Text Box 45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81" name="Text Box 45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82" name="Text Box 45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83" name="Text Box 45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84" name="Text Box 45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85" name="Text Box 45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86" name="Text Box 45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87" name="Text Box 45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88" name="Text Box 45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89" name="Text Box 45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90" name="Text Box 45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91" name="Text Box 45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92" name="Text Box 45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93" name="Text Box 45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94" name="Text Box 45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95" name="Text Box 45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96" name="Text Box 45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97" name="Text Box 45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98" name="Text Box 45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299" name="Text Box 45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00" name="Text Box 45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01" name="Text Box 45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02" name="Text Box 45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03" name="Text Box 45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04" name="Text Box 45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05" name="Text Box 45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06" name="Text Box 45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07" name="Text Box 45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08" name="Text Box 45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09" name="Text Box 45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10" name="Text Box 45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11" name="Text Box 45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12" name="Text Box 45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13" name="Text Box 45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14" name="Text Box 45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15" name="Text Box 46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16" name="Text Box 46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17" name="Text Box 46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18" name="Text Box 46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19" name="Text Box 46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20" name="Text Box 46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21" name="Text Box 46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22" name="Text Box 46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23" name="Text Box 46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24" name="Text Box 46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25" name="Text Box 46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26" name="Text Box 46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27" name="Text Box 46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28" name="Text Box 46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29" name="Text Box 46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30" name="Text Box 46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31" name="Text Box 46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32" name="Text Box 46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33" name="Text Box 46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34" name="Text Box 46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35" name="Text Box 46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36" name="Text Box 46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37" name="Text Box 46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38" name="Text Box 46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39" name="Text Box 46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40" name="Text Box 46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41" name="Text Box 46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42" name="Text Box 46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43" name="Text Box 46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44" name="Text Box 46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45" name="Text Box 46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46" name="Text Box 46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47" name="Text Box 46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48" name="Text Box 46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49" name="Text Box 46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50" name="Text Box 46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51" name="Text Box 46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52" name="Text Box 46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53" name="Text Box 46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54" name="Text Box 46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55" name="Text Box 46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56" name="Text Box 46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57" name="Text Box 46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58" name="Text Box 46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59" name="Text Box 46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60" name="Text Box 46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61" name="Text Box 46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62" name="Text Box 46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63" name="Text Box 46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64" name="Text Box 46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65" name="Text Box 46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66" name="Text Box 46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67" name="Text Box 46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68" name="Text Box 46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69" name="Text Box 46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70" name="Text Box 46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71" name="Text Box 46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72" name="Text Box 46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73" name="Text Box 46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74" name="Text Box 46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75" name="Text Box 46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76" name="Text Box 46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77" name="Text Box 46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78" name="Text Box 46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79" name="Text Box 46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80" name="Text Box 46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81" name="Text Box 46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82" name="Text Box 46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83" name="Text Box 46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84" name="Text Box 46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85" name="Text Box 46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86" name="Text Box 46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87" name="Text Box 46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88" name="Text Box 46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89" name="Text Box 46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90" name="Text Box 46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91" name="Text Box 46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92" name="Text Box 46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93" name="Text Box 46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94" name="Text Box 46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95" name="Text Box 46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96" name="Text Box 46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97" name="Text Box 46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98" name="Text Box 46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399" name="Text Box 46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00" name="Text Box 46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01" name="Text Box 46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02" name="Text Box 46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03" name="Text Box 46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04" name="Text Box 46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05" name="Text Box 46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06" name="Text Box 46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07" name="Text Box 46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08" name="Text Box 46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09" name="Text Box 46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10" name="Text Box 46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11" name="Text Box 46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12" name="Text Box 46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13" name="Text Box 46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14" name="Text Box 46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15" name="Text Box 47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16" name="Text Box 47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17" name="Text Box 47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18" name="Text Box 47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19" name="Text Box 47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20" name="Text Box 47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21" name="Text Box 47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22" name="Text Box 47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23" name="Text Box 47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24" name="Text Box 47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25" name="Text Box 47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26" name="Text Box 47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27" name="Text Box 47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28" name="Text Box 47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29" name="Text Box 47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30" name="Text Box 47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31" name="Text Box 47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32" name="Text Box 47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33" name="Text Box 47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34" name="Text Box 47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35" name="Text Box 47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36" name="Text Box 47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37" name="Text Box 47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38" name="Text Box 47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39" name="Text Box 47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40" name="Text Box 47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41" name="Text Box 47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42" name="Text Box 47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43" name="Text Box 47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44" name="Text Box 47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45" name="Text Box 47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46" name="Text Box 47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47" name="Text Box 47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48" name="Text Box 47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49" name="Text Box 47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50" name="Text Box 47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51" name="Text Box 47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52" name="Text Box 47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53" name="Text Box 47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54" name="Text Box 47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55" name="Text Box 47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56" name="Text Box 47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57" name="Text Box 47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58" name="Text Box 47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59" name="Text Box 47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60" name="Text Box 47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61" name="Text Box 47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62" name="Text Box 47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63" name="Text Box 47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64" name="Text Box 47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65" name="Text Box 47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66" name="Text Box 47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67" name="Text Box 47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68" name="Text Box 47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69" name="Text Box 47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70" name="Text Box 47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71" name="Text Box 47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72" name="Text Box 47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73" name="Text Box 47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74" name="Text Box 47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75" name="Text Box 47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76" name="Text Box 47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77" name="Text Box 47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78" name="Text Box 47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79" name="Text Box 47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80" name="Text Box 47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81" name="Text Box 47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82" name="Text Box 47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83" name="Text Box 47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84" name="Text Box 47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85" name="Text Box 47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86" name="Text Box 47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87" name="Text Box 47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88" name="Text Box 47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89" name="Text Box 47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90" name="Text Box 47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91" name="Text Box 47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92" name="Text Box 47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93" name="Text Box 47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94" name="Text Box 47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95" name="Text Box 47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96" name="Text Box 47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97" name="Text Box 47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98" name="Text Box 47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499" name="Text Box 47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00" name="Text Box 47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01" name="Text Box 47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02" name="Text Box 47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03" name="Text Box 47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04" name="Text Box 47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05" name="Text Box 47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06" name="Text Box 47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07" name="Text Box 47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08" name="Text Box 47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09" name="Text Box 47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10" name="Text Box 47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11" name="Text Box 47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12" name="Text Box 47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13" name="Text Box 47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14" name="Text Box 47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15" name="Text Box 48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16" name="Text Box 48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17" name="Text Box 48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18" name="Text Box 48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19" name="Text Box 48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20" name="Text Box 48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21" name="Text Box 48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22" name="Text Box 48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23" name="Text Box 48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24" name="Text Box 48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25" name="Text Box 48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26" name="Text Box 48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27" name="Text Box 48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28" name="Text Box 48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29" name="Text Box 48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30" name="Text Box 48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31" name="Text Box 48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32" name="Text Box 48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33" name="Text Box 48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34" name="Text Box 48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35" name="Text Box 48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36" name="Text Box 48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37" name="Text Box 48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38" name="Text Box 48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39" name="Text Box 48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40" name="Text Box 48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41" name="Text Box 48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42" name="Text Box 48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43" name="Text Box 48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44" name="Text Box 48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45" name="Text Box 48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46" name="Text Box 48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47" name="Text Box 48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48" name="Text Box 48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49" name="Text Box 48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50" name="Text Box 48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51" name="Text Box 48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52" name="Text Box 48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53" name="Text Box 48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54" name="Text Box 48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55" name="Text Box 48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56" name="Text Box 48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57" name="Text Box 48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58" name="Text Box 48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59" name="Text Box 48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60" name="Text Box 48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61" name="Text Box 48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62" name="Text Box 48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63" name="Text Box 48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64" name="Text Box 48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65" name="Text Box 48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66" name="Text Box 48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67" name="Text Box 48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68" name="Text Box 48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69" name="Text Box 48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70" name="Text Box 48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71" name="Text Box 48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72" name="Text Box 48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73" name="Text Box 48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74" name="Text Box 48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75" name="Text Box 48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76" name="Text Box 48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77" name="Text Box 48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78" name="Text Box 48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79" name="Text Box 48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80" name="Text Box 48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81" name="Text Box 48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82" name="Text Box 48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83" name="Text Box 48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84" name="Text Box 48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85" name="Text Box 48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86" name="Text Box 48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87" name="Text Box 48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88" name="Text Box 48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89" name="Text Box 48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90" name="Text Box 48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91" name="Text Box 48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92" name="Text Box 48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93" name="Text Box 48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94" name="Text Box 48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95" name="Text Box 48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96" name="Text Box 48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97" name="Text Box 48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98" name="Text Box 48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599" name="Text Box 48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00" name="Text Box 48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01" name="Text Box 48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02" name="Text Box 48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03" name="Text Box 48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04" name="Text Box 48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05" name="Text Box 48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06" name="Text Box 48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07" name="Text Box 48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08" name="Text Box 48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09" name="Text Box 48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10" name="Text Box 48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11" name="Text Box 48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12" name="Text Box 48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13" name="Text Box 48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14" name="Text Box 48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15" name="Text Box 49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16" name="Text Box 49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17" name="Text Box 49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18" name="Text Box 49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19" name="Text Box 49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20" name="Text Box 49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21" name="Text Box 49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22" name="Text Box 49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23" name="Text Box 49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24" name="Text Box 49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25" name="Text Box 49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26" name="Text Box 49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27" name="Text Box 49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28" name="Text Box 49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29" name="Text Box 49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30" name="Text Box 49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31" name="Text Box 49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32" name="Text Box 49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33" name="Text Box 49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34" name="Text Box 49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35" name="Text Box 49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36" name="Text Box 49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37" name="Text Box 49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38" name="Text Box 49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39" name="Text Box 49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40" name="Text Box 49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41" name="Text Box 49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42" name="Text Box 49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43" name="Text Box 49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44" name="Text Box 49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45" name="Text Box 49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46" name="Text Box 49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47" name="Text Box 49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48" name="Text Box 49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49" name="Text Box 49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50" name="Text Box 49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51" name="Text Box 49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52" name="Text Box 49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53" name="Text Box 49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54" name="Text Box 49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55" name="Text Box 49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56" name="Text Box 49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57" name="Text Box 49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58" name="Text Box 49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59" name="Text Box 49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60" name="Text Box 49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61" name="Text Box 49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62" name="Text Box 49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63" name="Text Box 49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64" name="Text Box 49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65" name="Text Box 49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66" name="Text Box 49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67" name="Text Box 49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68" name="Text Box 49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69" name="Text Box 49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70" name="Text Box 49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71" name="Text Box 49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72" name="Text Box 49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73" name="Text Box 49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74" name="Text Box 49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75" name="Text Box 49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76" name="Text Box 49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77" name="Text Box 49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78" name="Text Box 49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79" name="Text Box 49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80" name="Text Box 49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81" name="Text Box 49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82" name="Text Box 49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83" name="Text Box 49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84" name="Text Box 49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85" name="Text Box 49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86" name="Text Box 49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87" name="Text Box 49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88" name="Text Box 49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89" name="Text Box 49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90" name="Text Box 49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91" name="Text Box 49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92" name="Text Box 49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93" name="Text Box 49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94" name="Text Box 49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95" name="Text Box 49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96" name="Text Box 49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97" name="Text Box 49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98" name="Text Box 49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699" name="Text Box 49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00" name="Text Box 49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01" name="Text Box 49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02" name="Text Box 49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03" name="Text Box 49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04" name="Text Box 49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05" name="Text Box 49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06" name="Text Box 49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07" name="Text Box 49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08" name="Text Box 49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09" name="Text Box 49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10" name="Text Box 49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11" name="Text Box 49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12" name="Text Box 49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13" name="Text Box 49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14" name="Text Box 49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15" name="Text Box 50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16" name="Text Box 50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17" name="Text Box 50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18" name="Text Box 50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19" name="Text Box 50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20" name="Text Box 50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21" name="Text Box 50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22" name="Text Box 50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23" name="Text Box 50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24" name="Text Box 50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25" name="Text Box 50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26" name="Text Box 50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27" name="Text Box 50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28" name="Text Box 50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29" name="Text Box 50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30" name="Text Box 50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31" name="Text Box 50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32" name="Text Box 50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33" name="Text Box 50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34" name="Text Box 50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35" name="Text Box 50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36" name="Text Box 50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37" name="Text Box 50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38" name="Text Box 50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39" name="Text Box 50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40" name="Text Box 50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41" name="Text Box 50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42" name="Text Box 50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43" name="Text Box 50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44" name="Text Box 50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45" name="Text Box 50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46" name="Text Box 50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47" name="Text Box 50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48" name="Text Box 50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49" name="Text Box 50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50" name="Text Box 50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51" name="Text Box 50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52" name="Text Box 50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53" name="Text Box 50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54" name="Text Box 50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55" name="Text Box 50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56" name="Text Box 50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57" name="Text Box 50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58" name="Text Box 50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59" name="Text Box 50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60" name="Text Box 50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61" name="Text Box 50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62" name="Text Box 50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63" name="Text Box 50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64" name="Text Box 50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65" name="Text Box 50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66" name="Text Box 50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67" name="Text Box 50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68" name="Text Box 50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69" name="Text Box 50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70" name="Text Box 50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71" name="Text Box 50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72" name="Text Box 50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73" name="Text Box 50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74" name="Text Box 50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75" name="Text Box 50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76" name="Text Box 50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77" name="Text Box 50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78" name="Text Box 50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79" name="Text Box 50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80" name="Text Box 50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81" name="Text Box 50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82" name="Text Box 50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83" name="Text Box 50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84" name="Text Box 50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85" name="Text Box 50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86" name="Text Box 50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87" name="Text Box 50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88" name="Text Box 50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89" name="Text Box 50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90" name="Text Box 50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91" name="Text Box 50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92" name="Text Box 50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93" name="Text Box 50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94" name="Text Box 50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95" name="Text Box 50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96" name="Text Box 50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97" name="Text Box 50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98" name="Text Box 50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799" name="Text Box 50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00" name="Text Box 50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01" name="Text Box 50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02" name="Text Box 50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03" name="Text Box 50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04" name="Text Box 50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05" name="Text Box 50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06" name="Text Box 50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07" name="Text Box 50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08" name="Text Box 50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09" name="Text Box 50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10" name="Text Box 50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11" name="Text Box 50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12" name="Text Box 50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13" name="Text Box 50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14" name="Text Box 50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15" name="Text Box 51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16" name="Text Box 51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17" name="Text Box 51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18" name="Text Box 51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19" name="Text Box 51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20" name="Text Box 51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21" name="Text Box 51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22" name="Text Box 51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23" name="Text Box 51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24" name="Text Box 51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25" name="Text Box 51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26" name="Text Box 51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27" name="Text Box 51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28" name="Text Box 51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29" name="Text Box 51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30" name="Text Box 51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31" name="Text Box 51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32" name="Text Box 51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33" name="Text Box 51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34" name="Text Box 51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35" name="Text Box 51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36" name="Text Box 51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37" name="Text Box 51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38" name="Text Box 51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39" name="Text Box 51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40" name="Text Box 51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41" name="Text Box 51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42" name="Text Box 51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43" name="Text Box 51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44" name="Text Box 51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45" name="Text Box 51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46" name="Text Box 51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47" name="Text Box 51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48" name="Text Box 51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49" name="Text Box 51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50" name="Text Box 51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51" name="Text Box 51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52" name="Text Box 51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53" name="Text Box 51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54" name="Text Box 51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55" name="Text Box 51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56" name="Text Box 51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57" name="Text Box 51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58" name="Text Box 51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59" name="Text Box 51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60" name="Text Box 51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61" name="Text Box 51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62" name="Text Box 51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63" name="Text Box 51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64" name="Text Box 51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65" name="Text Box 51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66" name="Text Box 51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67" name="Text Box 51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68" name="Text Box 51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69" name="Text Box 51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70" name="Text Box 51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71" name="Text Box 51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72" name="Text Box 51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73" name="Text Box 51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74" name="Text Box 51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75" name="Text Box 51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76" name="Text Box 51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77" name="Text Box 51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78" name="Text Box 51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79" name="Text Box 51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80" name="Text Box 51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81" name="Text Box 51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82" name="Text Box 51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83" name="Text Box 51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84" name="Text Box 51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85" name="Text Box 51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86" name="Text Box 51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87" name="Text Box 51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88" name="Text Box 51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89" name="Text Box 51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90" name="Text Box 51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91" name="Text Box 51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92" name="Text Box 51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93" name="Text Box 51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94" name="Text Box 51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95" name="Text Box 51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96" name="Text Box 51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97" name="Text Box 51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98" name="Text Box 51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899" name="Text Box 51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00" name="Text Box 51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01" name="Text Box 51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02" name="Text Box 51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03" name="Text Box 51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04" name="Text Box 51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05" name="Text Box 51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06" name="Text Box 51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07" name="Text Box 51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08" name="Text Box 51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09" name="Text Box 51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10" name="Text Box 51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11" name="Text Box 51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12" name="Text Box 51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13" name="Text Box 51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14" name="Text Box 51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15" name="Text Box 52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16" name="Text Box 52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17" name="Text Box 52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18" name="Text Box 52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19" name="Text Box 52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20" name="Text Box 52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21" name="Text Box 52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22" name="Text Box 52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23" name="Text Box 52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24" name="Text Box 52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25" name="Text Box 52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26" name="Text Box 52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27" name="Text Box 52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28" name="Text Box 52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29" name="Text Box 52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30" name="Text Box 52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31" name="Text Box 52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32" name="Text Box 52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33" name="Text Box 52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34" name="Text Box 52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35" name="Text Box 52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36" name="Text Box 52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37" name="Text Box 52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38" name="Text Box 52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39" name="Text Box 52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40" name="Text Box 52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41" name="Text Box 52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42" name="Text Box 52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43" name="Text Box 52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44" name="Text Box 52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45" name="Text Box 52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46" name="Text Box 52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47" name="Text Box 52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48" name="Text Box 52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49" name="Text Box 52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50" name="Text Box 52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51" name="Text Box 52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52" name="Text Box 52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53" name="Text Box 52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54" name="Text Box 523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55" name="Text Box 524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56" name="Text Box 524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57" name="Text Box 524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58" name="Text Box 524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59" name="Text Box 524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60" name="Text Box 524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61" name="Text Box 524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62" name="Text Box 524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63" name="Text Box 524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64" name="Text Box 524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65" name="Text Box 525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66" name="Text Box 525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67" name="Text Box 525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68" name="Text Box 525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69" name="Text Box 525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70" name="Text Box 525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71" name="Text Box 525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72" name="Text Box 525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73" name="Text Box 525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74" name="Text Box 525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75" name="Text Box 526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76" name="Text Box 526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77" name="Text Box 526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78" name="Text Box 526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79" name="Text Box 526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80" name="Text Box 526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81" name="Text Box 526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82" name="Text Box 526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83" name="Text Box 526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84" name="Text Box 526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85" name="Text Box 527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86" name="Text Box 527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87" name="Text Box 527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88" name="Text Box 527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89" name="Text Box 527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90" name="Text Box 527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91" name="Text Box 527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92" name="Text Box 527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93" name="Text Box 527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94" name="Text Box 527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95" name="Text Box 528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96" name="Text Box 528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97" name="Text Box 528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98" name="Text Box 528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1999" name="Text Box 528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00" name="Text Box 528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01" name="Text Box 528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02" name="Text Box 528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03" name="Text Box 528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04" name="Text Box 528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05" name="Text Box 529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06" name="Text Box 529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07" name="Text Box 529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08" name="Text Box 529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09" name="Text Box 529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10" name="Text Box 529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11" name="Text Box 529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12" name="Text Box 529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13" name="Text Box 529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14" name="Text Box 529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15" name="Text Box 530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16" name="Text Box 530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17" name="Text Box 530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18" name="Text Box 530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19" name="Text Box 530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20" name="Text Box 530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21" name="Text Box 530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22" name="Text Box 530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23" name="Text Box 530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24" name="Text Box 530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25" name="Text Box 531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26" name="Text Box 531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27" name="Text Box 531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28" name="Text Box 531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29" name="Text Box 531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30" name="Text Box 531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31" name="Text Box 531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32" name="Text Box 531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33" name="Text Box 531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34" name="Text Box 531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35" name="Text Box 532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36" name="Text Box 532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37" name="Text Box 532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38" name="Text Box 532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39" name="Text Box 532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40" name="Text Box 532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41" name="Text Box 532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42" name="Text Box 532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43" name="Text Box 532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44" name="Text Box 5329"/>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45" name="Text Box 5330"/>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46" name="Text Box 5331"/>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47" name="Text Box 5332"/>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48" name="Text Box 5333"/>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49" name="Text Box 5334"/>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50" name="Text Box 5335"/>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51" name="Text Box 5336"/>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52" name="Text Box 5337"/>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957</xdr:row>
      <xdr:rowOff>0</xdr:rowOff>
    </xdr:from>
    <xdr:to>
      <xdr:col>4</xdr:col>
      <xdr:colOff>85725</xdr:colOff>
      <xdr:row>957</xdr:row>
      <xdr:rowOff>161925</xdr:rowOff>
    </xdr:to>
    <xdr:sp macro="" textlink="">
      <xdr:nvSpPr>
        <xdr:cNvPr id="22053" name="Text Box 5338"/>
        <xdr:cNvSpPr txBox="1">
          <a:spLocks noChangeArrowheads="1"/>
        </xdr:cNvSpPr>
      </xdr:nvSpPr>
      <xdr:spPr bwMode="auto">
        <a:xfrm>
          <a:off x="4686300" y="182118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1250</xdr:row>
      <xdr:rowOff>0</xdr:rowOff>
    </xdr:from>
    <xdr:ext cx="85725" cy="205409"/>
    <xdr:sp macro="" textlink="">
      <xdr:nvSpPr>
        <xdr:cNvPr id="22054" name="Text Box 25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55" name="Text Box 25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56" name="Text Box 25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57" name="Text Box 25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58" name="Text Box 25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59" name="Text Box 25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60" name="Text Box 25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61" name="Text Box 25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62" name="Text Box 25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63" name="Text Box 25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64" name="Text Box 25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65" name="Text Box 25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66" name="Text Box 25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67" name="Text Box 25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68" name="Text Box 25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69" name="Text Box 26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70" name="Text Box 26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71" name="Text Box 26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72" name="Text Box 26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73" name="Text Box 26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74" name="Text Box 26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75" name="Text Box 26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76" name="Text Box 26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77" name="Text Box 26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78" name="Text Box 26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79" name="Text Box 26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80" name="Text Box 26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81" name="Text Box 26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82" name="Text Box 26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83" name="Text Box 26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84" name="Text Box 26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85" name="Text Box 26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86" name="Text Box 26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87" name="Text Box 26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88" name="Text Box 26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89" name="Text Box 26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90" name="Text Box 26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91" name="Text Box 26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92" name="Text Box 26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93" name="Text Box 26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94" name="Text Box 26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95" name="Text Box 26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96" name="Text Box 26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97" name="Text Box 26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98" name="Text Box 26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099" name="Text Box 26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00" name="Text Box 26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01" name="Text Box 26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02" name="Text Box 26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03" name="Text Box 26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04" name="Text Box 26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05" name="Text Box 26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06" name="Text Box 26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07" name="Text Box 26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08" name="Text Box 26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09" name="Text Box 26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10" name="Text Box 26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11" name="Text Box 26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12" name="Text Box 26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13" name="Text Box 26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14" name="Text Box 26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15" name="Text Box 26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16" name="Text Box 26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17" name="Text Box 26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18" name="Text Box 26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19" name="Text Box 26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20" name="Text Box 26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21" name="Text Box 26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22" name="Text Box 26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23" name="Text Box 26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24" name="Text Box 26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25" name="Text Box 26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26" name="Text Box 26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27" name="Text Box 27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28" name="Text Box 27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29" name="Text Box 27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30" name="Text Box 27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31" name="Text Box 27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32" name="Text Box 27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33" name="Text Box 27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34" name="Text Box 27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35" name="Text Box 27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36" name="Text Box 27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37" name="Text Box 27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38" name="Text Box 27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39" name="Text Box 27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40" name="Text Box 27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41" name="Text Box 27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42" name="Text Box 27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43" name="Text Box 27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44" name="Text Box 27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45" name="Text Box 27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46" name="Text Box 27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47" name="Text Box 27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48" name="Text Box 27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49" name="Text Box 27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50" name="Text Box 27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51" name="Text Box 27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52" name="Text Box 27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53" name="Text Box 27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54" name="Text Box 27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55" name="Text Box 27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56" name="Text Box 27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57" name="Text Box 27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58" name="Text Box 27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59" name="Text Box 27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60" name="Text Box 27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61" name="Text Box 27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62" name="Text Box 27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63" name="Text Box 27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64" name="Text Box 27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65" name="Text Box 27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66" name="Text Box 27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67" name="Text Box 27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68" name="Text Box 27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69" name="Text Box 27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70" name="Text Box 27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71" name="Text Box 27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72" name="Text Box 27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73" name="Text Box 27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74" name="Text Box 27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75" name="Text Box 27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76" name="Text Box 27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77" name="Text Box 27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78" name="Text Box 27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79" name="Text Box 27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80" name="Text Box 27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81" name="Text Box 27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82" name="Text Box 27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83" name="Text Box 27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84" name="Text Box 27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85" name="Text Box 27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86" name="Text Box 27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87" name="Text Box 27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88" name="Text Box 27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89" name="Text Box 27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90" name="Text Box 27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91" name="Text Box 27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92" name="Text Box 27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93" name="Text Box 27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94" name="Text Box 27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95" name="Text Box 27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96" name="Text Box 27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97" name="Text Box 27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98" name="Text Box 27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199" name="Text Box 27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00" name="Text Box 27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01" name="Text Box 27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02" name="Text Box 27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03" name="Text Box 27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04" name="Text Box 27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05" name="Text Box 27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06" name="Text Box 27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07" name="Text Box 27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08" name="Text Box 27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09" name="Text Box 27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10" name="Text Box 27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11" name="Text Box 27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12" name="Text Box 27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13" name="Text Box 27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14" name="Text Box 27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15" name="Text Box 27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16" name="Text Box 27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17" name="Text Box 27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18" name="Text Box 27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19" name="Text Box 27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20" name="Text Box 27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21" name="Text Box 27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22" name="Text Box 27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23" name="Text Box 27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24" name="Text Box 27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25" name="Text Box 27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26" name="Text Box 27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27" name="Text Box 28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28" name="Text Box 28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29" name="Text Box 28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30" name="Text Box 28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31" name="Text Box 28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32" name="Text Box 28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33" name="Text Box 28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34" name="Text Box 28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35" name="Text Box 28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36" name="Text Box 28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37" name="Text Box 28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38" name="Text Box 28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39" name="Text Box 28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40" name="Text Box 28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41" name="Text Box 28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42" name="Text Box 28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43" name="Text Box 28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44" name="Text Box 28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45" name="Text Box 28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46" name="Text Box 28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47" name="Text Box 28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48" name="Text Box 28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49" name="Text Box 28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50" name="Text Box 28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51" name="Text Box 28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52" name="Text Box 28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53" name="Text Box 28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54" name="Text Box 28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55" name="Text Box 28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56" name="Text Box 28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57" name="Text Box 28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58" name="Text Box 28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59" name="Text Box 28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60" name="Text Box 28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61" name="Text Box 28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62" name="Text Box 28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63" name="Text Box 28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64" name="Text Box 28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65" name="Text Box 28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66" name="Text Box 28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67" name="Text Box 28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68" name="Text Box 28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69" name="Text Box 28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70" name="Text Box 28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71" name="Text Box 28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72" name="Text Box 28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73" name="Text Box 28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74" name="Text Box 28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75" name="Text Box 28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76" name="Text Box 28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77" name="Text Box 28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78" name="Text Box 28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79" name="Text Box 28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80" name="Text Box 28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81" name="Text Box 28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82" name="Text Box 28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83" name="Text Box 28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84" name="Text Box 28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85" name="Text Box 28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86" name="Text Box 28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87" name="Text Box 28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88" name="Text Box 28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89" name="Text Box 28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90" name="Text Box 28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91" name="Text Box 28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92" name="Text Box 28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93" name="Text Box 28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94" name="Text Box 28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95" name="Text Box 28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96" name="Text Box 28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97" name="Text Box 28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98" name="Text Box 28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299" name="Text Box 28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00" name="Text Box 28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01" name="Text Box 28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02" name="Text Box 28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03" name="Text Box 28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04" name="Text Box 28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05" name="Text Box 28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06" name="Text Box 28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07" name="Text Box 28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08" name="Text Box 28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09" name="Text Box 28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10" name="Text Box 28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11" name="Text Box 28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12" name="Text Box 28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13" name="Text Box 28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14" name="Text Box 28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15" name="Text Box 28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16" name="Text Box 28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17" name="Text Box 28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18" name="Text Box 28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19" name="Text Box 28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20" name="Text Box 28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21" name="Text Box 28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22" name="Text Box 28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23" name="Text Box 28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24" name="Text Box 28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25" name="Text Box 28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26" name="Text Box 28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27" name="Text Box 29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28" name="Text Box 29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29" name="Text Box 29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30" name="Text Box 29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31" name="Text Box 29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32" name="Text Box 29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33" name="Text Box 29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34" name="Text Box 29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35" name="Text Box 29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36" name="Text Box 29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37" name="Text Box 29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38" name="Text Box 29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39" name="Text Box 29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40" name="Text Box 29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41" name="Text Box 29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42" name="Text Box 29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43" name="Text Box 29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44" name="Text Box 29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45" name="Text Box 29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46" name="Text Box 29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47" name="Text Box 29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48" name="Text Box 29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49" name="Text Box 29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50" name="Text Box 29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51" name="Text Box 29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52" name="Text Box 29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53" name="Text Box 29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54" name="Text Box 29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55" name="Text Box 29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56" name="Text Box 29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57" name="Text Box 29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58" name="Text Box 29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59" name="Text Box 29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60" name="Text Box 29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61" name="Text Box 29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62" name="Text Box 29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63" name="Text Box 29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64" name="Text Box 29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65" name="Text Box 29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66" name="Text Box 29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67" name="Text Box 29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68" name="Text Box 29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69" name="Text Box 29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70" name="Text Box 29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71" name="Text Box 29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72" name="Text Box 29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73" name="Text Box 29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74" name="Text Box 29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75" name="Text Box 29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76" name="Text Box 29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77" name="Text Box 29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78" name="Text Box 29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79" name="Text Box 29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80" name="Text Box 29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81" name="Text Box 29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82" name="Text Box 29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83" name="Text Box 29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84" name="Text Box 29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85" name="Text Box 29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86" name="Text Box 29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87" name="Text Box 29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88" name="Text Box 29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89" name="Text Box 29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90" name="Text Box 29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91" name="Text Box 29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92" name="Text Box 29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93" name="Text Box 29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94" name="Text Box 29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95" name="Text Box 29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96" name="Text Box 29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97" name="Text Box 29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98" name="Text Box 29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399" name="Text Box 29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00" name="Text Box 29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01" name="Text Box 29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02" name="Text Box 29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03" name="Text Box 29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04" name="Text Box 29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05" name="Text Box 29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06" name="Text Box 29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07" name="Text Box 29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08" name="Text Box 29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09" name="Text Box 29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10" name="Text Box 29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11" name="Text Box 29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12" name="Text Box 29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13" name="Text Box 29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14" name="Text Box 29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15" name="Text Box 29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16" name="Text Box 29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17" name="Text Box 29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18" name="Text Box 29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19" name="Text Box 29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20" name="Text Box 29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21" name="Text Box 29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22" name="Text Box 29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23" name="Text Box 29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24" name="Text Box 29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25" name="Text Box 29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26" name="Text Box 29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27" name="Text Box 30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28" name="Text Box 30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29" name="Text Box 30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30" name="Text Box 30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31" name="Text Box 30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32" name="Text Box 30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33" name="Text Box 30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34" name="Text Box 30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35" name="Text Box 30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36" name="Text Box 30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37" name="Text Box 30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38" name="Text Box 30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39" name="Text Box 30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40" name="Text Box 30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41" name="Text Box 30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42" name="Text Box 30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43" name="Text Box 30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44" name="Text Box 30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45" name="Text Box 30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46" name="Text Box 30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47" name="Text Box 30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48" name="Text Box 30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49" name="Text Box 30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50" name="Text Box 30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51" name="Text Box 30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52" name="Text Box 30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53" name="Text Box 30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54" name="Text Box 30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55" name="Text Box 30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56" name="Text Box 30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57" name="Text Box 30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58" name="Text Box 30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59" name="Text Box 30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60" name="Text Box 30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61" name="Text Box 30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62" name="Text Box 30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63" name="Text Box 30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64" name="Text Box 30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65" name="Text Box 30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66" name="Text Box 30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67" name="Text Box 30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68" name="Text Box 30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69" name="Text Box 30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70" name="Text Box 30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71" name="Text Box 30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72" name="Text Box 30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73" name="Text Box 30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74" name="Text Box 30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75" name="Text Box 30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76" name="Text Box 30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77" name="Text Box 30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78" name="Text Box 30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79" name="Text Box 30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80" name="Text Box 30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81" name="Text Box 30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82" name="Text Box 30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83" name="Text Box 30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84" name="Text Box 30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85" name="Text Box 30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86" name="Text Box 30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87" name="Text Box 30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88" name="Text Box 30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89" name="Text Box 30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90" name="Text Box 30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91" name="Text Box 30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92" name="Text Box 30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93" name="Text Box 30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94" name="Text Box 30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95" name="Text Box 30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96" name="Text Box 30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97" name="Text Box 30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98" name="Text Box 30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499" name="Text Box 30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00" name="Text Box 30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01" name="Text Box 30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02" name="Text Box 30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03" name="Text Box 30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04" name="Text Box 30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05" name="Text Box 30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06" name="Text Box 30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07" name="Text Box 30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08" name="Text Box 30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09" name="Text Box 30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10" name="Text Box 30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11" name="Text Box 30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12" name="Text Box 30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13" name="Text Box 30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14" name="Text Box 30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15" name="Text Box 30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16" name="Text Box 30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17" name="Text Box 30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18" name="Text Box 30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19" name="Text Box 30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20" name="Text Box 30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21" name="Text Box 30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22" name="Text Box 30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23" name="Text Box 30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24" name="Text Box 30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25" name="Text Box 30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26" name="Text Box 30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27" name="Text Box 31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28" name="Text Box 31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29" name="Text Box 31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30" name="Text Box 31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31" name="Text Box 31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32" name="Text Box 31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33" name="Text Box 31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34" name="Text Box 31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35" name="Text Box 31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36" name="Text Box 31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37" name="Text Box 31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38" name="Text Box 31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39" name="Text Box 31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40" name="Text Box 31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41" name="Text Box 31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42" name="Text Box 31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43" name="Text Box 31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44" name="Text Box 31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45" name="Text Box 31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46" name="Text Box 31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47" name="Text Box 31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48" name="Text Box 31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49" name="Text Box 31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50" name="Text Box 31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51" name="Text Box 31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52" name="Text Box 31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53" name="Text Box 31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54" name="Text Box 31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55" name="Text Box 31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56" name="Text Box 31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57" name="Text Box 31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58" name="Text Box 31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59" name="Text Box 31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60" name="Text Box 31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61" name="Text Box 31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62" name="Text Box 31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63" name="Text Box 31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64" name="Text Box 31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65" name="Text Box 31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66" name="Text Box 31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67" name="Text Box 31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68" name="Text Box 31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69" name="Text Box 31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70" name="Text Box 31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71" name="Text Box 31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72" name="Text Box 31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73" name="Text Box 31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74" name="Text Box 31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75" name="Text Box 31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76" name="Text Box 31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77" name="Text Box 31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78" name="Text Box 31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79" name="Text Box 31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80" name="Text Box 31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81" name="Text Box 31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82" name="Text Box 31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83" name="Text Box 31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84" name="Text Box 31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85" name="Text Box 31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86" name="Text Box 31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87" name="Text Box 31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88" name="Text Box 31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89" name="Text Box 31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90" name="Text Box 31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91" name="Text Box 31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92" name="Text Box 31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93" name="Text Box 31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94" name="Text Box 31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95" name="Text Box 31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96" name="Text Box 31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97" name="Text Box 31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98" name="Text Box 31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599" name="Text Box 31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00" name="Text Box 31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01" name="Text Box 31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02" name="Text Box 31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03" name="Text Box 31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04" name="Text Box 31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05" name="Text Box 31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06" name="Text Box 31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07" name="Text Box 31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08" name="Text Box 31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09" name="Text Box 31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10" name="Text Box 31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11" name="Text Box 31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12" name="Text Box 31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13" name="Text Box 31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14" name="Text Box 31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15" name="Text Box 31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16" name="Text Box 31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17" name="Text Box 31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18" name="Text Box 31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19" name="Text Box 31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20" name="Text Box 31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21" name="Text Box 31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22" name="Text Box 31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23" name="Text Box 31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24" name="Text Box 31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25" name="Text Box 31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26" name="Text Box 31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27" name="Text Box 32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28" name="Text Box 32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29" name="Text Box 32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30" name="Text Box 32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31" name="Text Box 32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32" name="Text Box 32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33" name="Text Box 32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34" name="Text Box 32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35" name="Text Box 32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36" name="Text Box 32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37" name="Text Box 32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38" name="Text Box 32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39" name="Text Box 32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40" name="Text Box 32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41" name="Text Box 32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42" name="Text Box 32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43" name="Text Box 32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44" name="Text Box 32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45" name="Text Box 32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46" name="Text Box 32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47" name="Text Box 32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48" name="Text Box 32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49" name="Text Box 32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50" name="Text Box 32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51" name="Text Box 32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52" name="Text Box 32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53" name="Text Box 32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54" name="Text Box 32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55" name="Text Box 32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56" name="Text Box 32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57" name="Text Box 32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58" name="Text Box 32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59" name="Text Box 32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60" name="Text Box 32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61" name="Text Box 32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62" name="Text Box 32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63" name="Text Box 32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64" name="Text Box 32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65" name="Text Box 32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66" name="Text Box 32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67" name="Text Box 32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68" name="Text Box 32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69" name="Text Box 32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70" name="Text Box 32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71" name="Text Box 32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72" name="Text Box 32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73" name="Text Box 32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74" name="Text Box 32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75" name="Text Box 32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76" name="Text Box 32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77" name="Text Box 32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78" name="Text Box 32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79" name="Text Box 32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80" name="Text Box 32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81" name="Text Box 32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82" name="Text Box 32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83" name="Text Box 32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84" name="Text Box 32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85" name="Text Box 32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86" name="Text Box 32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87" name="Text Box 32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88" name="Text Box 32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89" name="Text Box 32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90" name="Text Box 32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91" name="Text Box 32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92" name="Text Box 32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93" name="Text Box 32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94" name="Text Box 32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95" name="Text Box 32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96" name="Text Box 32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97" name="Text Box 32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98" name="Text Box 32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699" name="Text Box 32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00" name="Text Box 32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01" name="Text Box 32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02" name="Text Box 32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03" name="Text Box 32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04" name="Text Box 32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05" name="Text Box 32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06" name="Text Box 32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07" name="Text Box 32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08" name="Text Box 32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09" name="Text Box 32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10" name="Text Box 32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11" name="Text Box 32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12" name="Text Box 32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13" name="Text Box 32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14" name="Text Box 32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15" name="Text Box 32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16" name="Text Box 32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17" name="Text Box 32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18" name="Text Box 32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19" name="Text Box 32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20" name="Text Box 32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21" name="Text Box 32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22" name="Text Box 32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23" name="Text Box 32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24" name="Text Box 32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25" name="Text Box 32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26" name="Text Box 32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27" name="Text Box 33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28" name="Text Box 33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29" name="Text Box 33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30" name="Text Box 33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31" name="Text Box 33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32" name="Text Box 33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33" name="Text Box 33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34" name="Text Box 33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35" name="Text Box 33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36" name="Text Box 33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37" name="Text Box 33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38" name="Text Box 33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39" name="Text Box 33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40" name="Text Box 33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41" name="Text Box 33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42" name="Text Box 33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43" name="Text Box 33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44" name="Text Box 33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45" name="Text Box 33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46" name="Text Box 33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47" name="Text Box 33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48" name="Text Box 33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49" name="Text Box 33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50" name="Text Box 33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51" name="Text Box 33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52" name="Text Box 33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53" name="Text Box 33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54" name="Text Box 33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55" name="Text Box 33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56" name="Text Box 33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57" name="Text Box 33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58" name="Text Box 33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59" name="Text Box 33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60" name="Text Box 33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61" name="Text Box 33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62" name="Text Box 33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63" name="Text Box 33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64" name="Text Box 33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65" name="Text Box 33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66" name="Text Box 33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67" name="Text Box 33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68" name="Text Box 33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69" name="Text Box 33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70" name="Text Box 33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71" name="Text Box 33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72" name="Text Box 33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73" name="Text Box 33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74" name="Text Box 33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75" name="Text Box 33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76" name="Text Box 33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77" name="Text Box 33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78" name="Text Box 33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79" name="Text Box 33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80" name="Text Box 33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81" name="Text Box 33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82" name="Text Box 33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83" name="Text Box 33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84" name="Text Box 33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85" name="Text Box 33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86" name="Text Box 33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87" name="Text Box 33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88" name="Text Box 33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89" name="Text Box 33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90" name="Text Box 33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91" name="Text Box 33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92" name="Text Box 33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93" name="Text Box 33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94" name="Text Box 33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95" name="Text Box 33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96" name="Text Box 33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97" name="Text Box 33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98" name="Text Box 33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799" name="Text Box 33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00" name="Text Box 33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01" name="Text Box 33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02" name="Text Box 33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03" name="Text Box 33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04" name="Text Box 33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05" name="Text Box 33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06" name="Text Box 33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07" name="Text Box 33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08" name="Text Box 33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09" name="Text Box 33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10" name="Text Box 33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11" name="Text Box 33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12" name="Text Box 33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13" name="Text Box 33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14" name="Text Box 33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15" name="Text Box 33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16" name="Text Box 33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17" name="Text Box 33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18" name="Text Box 33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19" name="Text Box 33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20" name="Text Box 33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21" name="Text Box 33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22" name="Text Box 33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23" name="Text Box 33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24" name="Text Box 33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25" name="Text Box 33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26" name="Text Box 33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27" name="Text Box 34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28" name="Text Box 34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29" name="Text Box 34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30" name="Text Box 34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31" name="Text Box 34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32" name="Text Box 34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33" name="Text Box 34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34" name="Text Box 34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35" name="Text Box 34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36" name="Text Box 34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37" name="Text Box 34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38" name="Text Box 34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39" name="Text Box 34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40" name="Text Box 34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41" name="Text Box 34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42" name="Text Box 34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43" name="Text Box 34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44" name="Text Box 34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45" name="Text Box 34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46" name="Text Box 34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47" name="Text Box 34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48" name="Text Box 34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49" name="Text Box 34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50" name="Text Box 34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51" name="Text Box 34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52" name="Text Box 34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53" name="Text Box 34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54" name="Text Box 34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55" name="Text Box 34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56" name="Text Box 34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57" name="Text Box 34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58" name="Text Box 34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59" name="Text Box 34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60" name="Text Box 34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61" name="Text Box 34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62" name="Text Box 34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63" name="Text Box 34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64" name="Text Box 34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65" name="Text Box 34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66" name="Text Box 34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67" name="Text Box 34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68" name="Text Box 34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69" name="Text Box 34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70" name="Text Box 34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71" name="Text Box 34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72" name="Text Box 34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73" name="Text Box 34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74" name="Text Box 34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75" name="Text Box 34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76" name="Text Box 34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77" name="Text Box 34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78" name="Text Box 34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79" name="Text Box 34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80" name="Text Box 34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81" name="Text Box 34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82" name="Text Box 34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83" name="Text Box 34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84" name="Text Box 34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85" name="Text Box 34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86" name="Text Box 34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87" name="Text Box 34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88" name="Text Box 34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89" name="Text Box 34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90" name="Text Box 34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91" name="Text Box 34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92" name="Text Box 34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93" name="Text Box 34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94" name="Text Box 34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95" name="Text Box 34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96" name="Text Box 34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97" name="Text Box 34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98" name="Text Box 34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899" name="Text Box 34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00" name="Text Box 34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01" name="Text Box 34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02" name="Text Box 34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03" name="Text Box 34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04" name="Text Box 34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05" name="Text Box 34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06" name="Text Box 34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07" name="Text Box 34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08" name="Text Box 34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09" name="Text Box 34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10" name="Text Box 34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11" name="Text Box 34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12" name="Text Box 34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13" name="Text Box 34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14" name="Text Box 34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15" name="Text Box 34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16" name="Text Box 34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17" name="Text Box 34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18" name="Text Box 34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19" name="Text Box 34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20" name="Text Box 34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21" name="Text Box 34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22" name="Text Box 34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23" name="Text Box 34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24" name="Text Box 34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25" name="Text Box 34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26" name="Text Box 34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27" name="Text Box 35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28" name="Text Box 35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29" name="Text Box 35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30" name="Text Box 35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31" name="Text Box 35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32" name="Text Box 35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33" name="Text Box 35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34" name="Text Box 35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35" name="Text Box 35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36" name="Text Box 35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37" name="Text Box 35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38" name="Text Box 35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39" name="Text Box 35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40" name="Text Box 35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41" name="Text Box 35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42" name="Text Box 35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43" name="Text Box 35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44" name="Text Box 35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45" name="Text Box 35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46" name="Text Box 35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47" name="Text Box 35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48" name="Text Box 35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49" name="Text Box 35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50" name="Text Box 35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51" name="Text Box 35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52" name="Text Box 35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53" name="Text Box 35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54" name="Text Box 35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55" name="Text Box 35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56" name="Text Box 35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57" name="Text Box 35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58" name="Text Box 35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59" name="Text Box 35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60" name="Text Box 35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61" name="Text Box 35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62" name="Text Box 35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63" name="Text Box 35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64" name="Text Box 35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65" name="Text Box 35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66" name="Text Box 35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67" name="Text Box 35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68" name="Text Box 35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69" name="Text Box 35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70" name="Text Box 35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71" name="Text Box 35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72" name="Text Box 35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73" name="Text Box 35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74" name="Text Box 35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75" name="Text Box 35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76" name="Text Box 35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77" name="Text Box 35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78" name="Text Box 35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79" name="Text Box 35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80" name="Text Box 35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81" name="Text Box 35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82" name="Text Box 35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83" name="Text Box 35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84" name="Text Box 35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85" name="Text Box 35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86" name="Text Box 35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87" name="Text Box 35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88" name="Text Box 35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89" name="Text Box 35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90" name="Text Box 35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91" name="Text Box 35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92" name="Text Box 35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93" name="Text Box 35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94" name="Text Box 35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95" name="Text Box 35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96" name="Text Box 35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97" name="Text Box 35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98" name="Text Box 35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2999" name="Text Box 35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00" name="Text Box 35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01" name="Text Box 35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02" name="Text Box 35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03" name="Text Box 35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04" name="Text Box 35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05" name="Text Box 35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06" name="Text Box 35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07" name="Text Box 35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08" name="Text Box 35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09" name="Text Box 35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10" name="Text Box 35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11" name="Text Box 35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12" name="Text Box 35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13" name="Text Box 35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14" name="Text Box 35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15" name="Text Box 35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16" name="Text Box 35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17" name="Text Box 35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18" name="Text Box 35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19" name="Text Box 35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20" name="Text Box 35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21" name="Text Box 35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22" name="Text Box 35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23" name="Text Box 35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24" name="Text Box 35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25" name="Text Box 35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26" name="Text Box 35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27" name="Text Box 36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28" name="Text Box 36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29" name="Text Box 36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30" name="Text Box 36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31" name="Text Box 36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32" name="Text Box 36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33" name="Text Box 36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34" name="Text Box 36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35" name="Text Box 36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36" name="Text Box 36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37" name="Text Box 36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38" name="Text Box 36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39" name="Text Box 36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40" name="Text Box 36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41" name="Text Box 36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42" name="Text Box 36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43" name="Text Box 36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44" name="Text Box 36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45" name="Text Box 36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46" name="Text Box 36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47" name="Text Box 36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48" name="Text Box 36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49" name="Text Box 36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50" name="Text Box 36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51" name="Text Box 36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52" name="Text Box 36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53" name="Text Box 36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54" name="Text Box 36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55" name="Text Box 36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56" name="Text Box 36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57" name="Text Box 36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58" name="Text Box 36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59" name="Text Box 36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60" name="Text Box 36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61" name="Text Box 36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62" name="Text Box 36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63" name="Text Box 36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64" name="Text Box 36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65" name="Text Box 36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66" name="Text Box 36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67" name="Text Box 36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68" name="Text Box 36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69" name="Text Box 36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70" name="Text Box 36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71" name="Text Box 36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72" name="Text Box 36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73" name="Text Box 36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74" name="Text Box 36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75" name="Text Box 36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76" name="Text Box 36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77" name="Text Box 36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78" name="Text Box 36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79" name="Text Box 36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80" name="Text Box 36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81" name="Text Box 36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82" name="Text Box 36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83" name="Text Box 36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84" name="Text Box 36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85" name="Text Box 36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86" name="Text Box 36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87" name="Text Box 36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88" name="Text Box 36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89" name="Text Box 36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90" name="Text Box 36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91" name="Text Box 36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92" name="Text Box 36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93" name="Text Box 36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94" name="Text Box 36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95" name="Text Box 36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96" name="Text Box 36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97" name="Text Box 36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98" name="Text Box 36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099" name="Text Box 36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00" name="Text Box 36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01" name="Text Box 36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02" name="Text Box 36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03" name="Text Box 36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04" name="Text Box 36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05" name="Text Box 36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06" name="Text Box 36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07" name="Text Box 36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08" name="Text Box 36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09" name="Text Box 36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10" name="Text Box 36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11" name="Text Box 36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12" name="Text Box 36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13" name="Text Box 36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14" name="Text Box 36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15" name="Text Box 36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16" name="Text Box 36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17" name="Text Box 36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18" name="Text Box 36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19" name="Text Box 36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20" name="Text Box 36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21" name="Text Box 36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22" name="Text Box 36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23" name="Text Box 36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24" name="Text Box 36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25" name="Text Box 36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26" name="Text Box 36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27" name="Text Box 37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28" name="Text Box 37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29" name="Text Box 37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30" name="Text Box 37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31" name="Text Box 37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32" name="Text Box 37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33" name="Text Box 37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34" name="Text Box 37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35" name="Text Box 37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36" name="Text Box 37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37" name="Text Box 37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38" name="Text Box 37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39" name="Text Box 37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40" name="Text Box 37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41" name="Text Box 37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42" name="Text Box 37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43" name="Text Box 37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44" name="Text Box 37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45" name="Text Box 37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46" name="Text Box 37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47" name="Text Box 37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48" name="Text Box 37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49" name="Text Box 37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50" name="Text Box 37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51" name="Text Box 37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52" name="Text Box 37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53" name="Text Box 37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54" name="Text Box 37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55" name="Text Box 37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56" name="Text Box 37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57" name="Text Box 37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58" name="Text Box 37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59" name="Text Box 37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60" name="Text Box 37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61" name="Text Box 37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62" name="Text Box 37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63" name="Text Box 37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64" name="Text Box 37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65" name="Text Box 37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66" name="Text Box 37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67" name="Text Box 37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68" name="Text Box 37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69" name="Text Box 37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70" name="Text Box 37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71" name="Text Box 37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72" name="Text Box 37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73" name="Text Box 37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74" name="Text Box 37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75" name="Text Box 37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76" name="Text Box 37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77" name="Text Box 37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78" name="Text Box 37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79" name="Text Box 37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80" name="Text Box 37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81" name="Text Box 37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82" name="Text Box 37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83" name="Text Box 37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84" name="Text Box 37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85" name="Text Box 37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86" name="Text Box 37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87" name="Text Box 37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88" name="Text Box 37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89" name="Text Box 37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90" name="Text Box 37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91" name="Text Box 37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92" name="Text Box 37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93" name="Text Box 37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94" name="Text Box 37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95" name="Text Box 37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96" name="Text Box 37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97" name="Text Box 37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98" name="Text Box 37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199" name="Text Box 37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00" name="Text Box 37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01" name="Text Box 37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02" name="Text Box 37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03" name="Text Box 37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04" name="Text Box 37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05" name="Text Box 37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06" name="Text Box 37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07" name="Text Box 37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08" name="Text Box 37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09" name="Text Box 37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10" name="Text Box 37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11" name="Text Box 37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12" name="Text Box 37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13" name="Text Box 37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14" name="Text Box 37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15" name="Text Box 37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16" name="Text Box 37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17" name="Text Box 37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18" name="Text Box 37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19" name="Text Box 37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20" name="Text Box 37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21" name="Text Box 37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22" name="Text Box 37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23" name="Text Box 37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24" name="Text Box 37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25" name="Text Box 37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26" name="Text Box 37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27" name="Text Box 38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28" name="Text Box 38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29" name="Text Box 38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30" name="Text Box 38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31" name="Text Box 38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32" name="Text Box 38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33" name="Text Box 38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34" name="Text Box 38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35" name="Text Box 38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36" name="Text Box 38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37" name="Text Box 38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38" name="Text Box 38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39" name="Text Box 38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40" name="Text Box 38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41" name="Text Box 38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42" name="Text Box 38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43" name="Text Box 38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44" name="Text Box 38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45" name="Text Box 38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46" name="Text Box 38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47" name="Text Box 38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48" name="Text Box 38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49" name="Text Box 38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50" name="Text Box 38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51" name="Text Box 38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52" name="Text Box 38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53" name="Text Box 38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54" name="Text Box 38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55" name="Text Box 38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56" name="Text Box 38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57" name="Text Box 38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58" name="Text Box 38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59" name="Text Box 38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60" name="Text Box 38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61" name="Text Box 38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62" name="Text Box 38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63" name="Text Box 38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64" name="Text Box 38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65" name="Text Box 38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66" name="Text Box 38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67" name="Text Box 38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68" name="Text Box 38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69" name="Text Box 38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70" name="Text Box 38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71" name="Text Box 38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72" name="Text Box 38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73" name="Text Box 38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74" name="Text Box 38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75" name="Text Box 38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76" name="Text Box 38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77" name="Text Box 38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78" name="Text Box 38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79" name="Text Box 38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80" name="Text Box 38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81" name="Text Box 38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82" name="Text Box 38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83" name="Text Box 38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84" name="Text Box 38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85" name="Text Box 38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86" name="Text Box 38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87" name="Text Box 38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88" name="Text Box 38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89" name="Text Box 38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90" name="Text Box 38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91" name="Text Box 38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92" name="Text Box 38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93" name="Text Box 38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94" name="Text Box 38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95" name="Text Box 38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96" name="Text Box 38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97" name="Text Box 38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98" name="Text Box 38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299" name="Text Box 38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00" name="Text Box 38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01" name="Text Box 38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02" name="Text Box 38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03" name="Text Box 38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04" name="Text Box 38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05" name="Text Box 38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06" name="Text Box 38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07" name="Text Box 38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08" name="Text Box 38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09" name="Text Box 38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10" name="Text Box 38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11" name="Text Box 38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12" name="Text Box 38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13" name="Text Box 38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14" name="Text Box 38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15" name="Text Box 38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16" name="Text Box 38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17" name="Text Box 38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18" name="Text Box 38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19" name="Text Box 38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20" name="Text Box 38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21" name="Text Box 38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22" name="Text Box 38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23" name="Text Box 38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24" name="Text Box 38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25" name="Text Box 38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26" name="Text Box 38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27" name="Text Box 39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28" name="Text Box 39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29" name="Text Box 39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30" name="Text Box 39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31" name="Text Box 39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32" name="Text Box 39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33" name="Text Box 39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34" name="Text Box 39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35" name="Text Box 39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36" name="Text Box 39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37" name="Text Box 39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38" name="Text Box 39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39" name="Text Box 39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40" name="Text Box 39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41" name="Text Box 39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42" name="Text Box 39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43" name="Text Box 39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44" name="Text Box 39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45" name="Text Box 39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46" name="Text Box 39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47" name="Text Box 39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48" name="Text Box 39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49" name="Text Box 39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50" name="Text Box 39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51" name="Text Box 39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52" name="Text Box 39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53" name="Text Box 39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54" name="Text Box 39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55" name="Text Box 39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56" name="Text Box 39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57" name="Text Box 39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58" name="Text Box 39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59" name="Text Box 39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60" name="Text Box 39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61" name="Text Box 39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62" name="Text Box 39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63" name="Text Box 39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64" name="Text Box 39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65" name="Text Box 39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66" name="Text Box 39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67" name="Text Box 39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68" name="Text Box 39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69" name="Text Box 39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70" name="Text Box 39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71" name="Text Box 39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72" name="Text Box 39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73" name="Text Box 39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74" name="Text Box 39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75" name="Text Box 39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76" name="Text Box 39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77" name="Text Box 39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78" name="Text Box 39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79" name="Text Box 39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80" name="Text Box 39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81" name="Text Box 39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82" name="Text Box 39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83" name="Text Box 39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84" name="Text Box 39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85" name="Text Box 39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86" name="Text Box 39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87" name="Text Box 39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88" name="Text Box 39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89" name="Text Box 39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90" name="Text Box 39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91" name="Text Box 39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92" name="Text Box 39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93" name="Text Box 39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94" name="Text Box 39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95" name="Text Box 39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96" name="Text Box 39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97" name="Text Box 39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98" name="Text Box 39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399" name="Text Box 39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00" name="Text Box 39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01" name="Text Box 39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02" name="Text Box 39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03" name="Text Box 39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04" name="Text Box 39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05" name="Text Box 39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06" name="Text Box 39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07" name="Text Box 39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08" name="Text Box 39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09" name="Text Box 39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10" name="Text Box 39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11" name="Text Box 39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12" name="Text Box 39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13" name="Text Box 39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14" name="Text Box 39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15" name="Text Box 39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16" name="Text Box 39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17" name="Text Box 39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18" name="Text Box 39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19" name="Text Box 39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20" name="Text Box 39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21" name="Text Box 39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22" name="Text Box 39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23" name="Text Box 39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24" name="Text Box 39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25" name="Text Box 39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26" name="Text Box 39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27" name="Text Box 40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28" name="Text Box 40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29" name="Text Box 40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30" name="Text Box 40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31" name="Text Box 40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32" name="Text Box 40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33" name="Text Box 40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34" name="Text Box 40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35" name="Text Box 40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36" name="Text Box 40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37" name="Text Box 40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38" name="Text Box 40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39" name="Text Box 40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40" name="Text Box 40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41" name="Text Box 40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42" name="Text Box 40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43" name="Text Box 40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44" name="Text Box 40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45" name="Text Box 40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46" name="Text Box 40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47" name="Text Box 40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48" name="Text Box 40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49" name="Text Box 40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50" name="Text Box 40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51" name="Text Box 40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52" name="Text Box 40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53" name="Text Box 40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54" name="Text Box 40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55" name="Text Box 40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56" name="Text Box 40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57" name="Text Box 40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58" name="Text Box 40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59" name="Text Box 40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60" name="Text Box 40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61" name="Text Box 40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62" name="Text Box 40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63" name="Text Box 40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64" name="Text Box 40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65" name="Text Box 40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66" name="Text Box 40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67" name="Text Box 40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68" name="Text Box 40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69" name="Text Box 40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70" name="Text Box 40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71" name="Text Box 40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72" name="Text Box 40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73" name="Text Box 40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74" name="Text Box 40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75" name="Text Box 40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76" name="Text Box 40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77" name="Text Box 40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78" name="Text Box 40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79" name="Text Box 40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80" name="Text Box 40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81" name="Text Box 40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82" name="Text Box 40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83" name="Text Box 40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84" name="Text Box 40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85" name="Text Box 40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86" name="Text Box 40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87" name="Text Box 40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88" name="Text Box 40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89" name="Text Box 40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90" name="Text Box 40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91" name="Text Box 40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92" name="Text Box 40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93" name="Text Box 40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94" name="Text Box 40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95" name="Text Box 40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96" name="Text Box 40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97" name="Text Box 40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98" name="Text Box 40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499" name="Text Box 40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00" name="Text Box 40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01" name="Text Box 40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02" name="Text Box 40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03" name="Text Box 40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04" name="Text Box 40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05" name="Text Box 40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06" name="Text Box 40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07" name="Text Box 40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08" name="Text Box 40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09" name="Text Box 40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10" name="Text Box 40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11" name="Text Box 40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12" name="Text Box 40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13" name="Text Box 40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14" name="Text Box 40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15" name="Text Box 40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16" name="Text Box 40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17" name="Text Box 40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18" name="Text Box 40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19" name="Text Box 40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20" name="Text Box 40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21" name="Text Box 40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22" name="Text Box 40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23" name="Text Box 40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24" name="Text Box 40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25" name="Text Box 40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26" name="Text Box 40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27" name="Text Box 41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28" name="Text Box 41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29" name="Text Box 41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30" name="Text Box 41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31" name="Text Box 41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32" name="Text Box 41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33" name="Text Box 41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34" name="Text Box 41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35" name="Text Box 41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36" name="Text Box 41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37" name="Text Box 41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38" name="Text Box 41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39" name="Text Box 41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40" name="Text Box 41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41" name="Text Box 41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42" name="Text Box 41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43" name="Text Box 41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44" name="Text Box 41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45" name="Text Box 41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46" name="Text Box 41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47" name="Text Box 41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48" name="Text Box 41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49" name="Text Box 41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50" name="Text Box 41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51" name="Text Box 41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52" name="Text Box 41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53" name="Text Box 41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54" name="Text Box 41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55" name="Text Box 41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56" name="Text Box 41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57" name="Text Box 41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58" name="Text Box 41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59" name="Text Box 41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60" name="Text Box 41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61" name="Text Box 41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62" name="Text Box 41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63" name="Text Box 41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64" name="Text Box 41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65" name="Text Box 41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66" name="Text Box 41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67" name="Text Box 41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68" name="Text Box 41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69" name="Text Box 41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70" name="Text Box 41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71" name="Text Box 41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72" name="Text Box 41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73" name="Text Box 41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74" name="Text Box 41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75" name="Text Box 41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76" name="Text Box 41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77" name="Text Box 41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78" name="Text Box 41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79" name="Text Box 41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80" name="Text Box 41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81" name="Text Box 41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82" name="Text Box 41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83" name="Text Box 41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84" name="Text Box 41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85" name="Text Box 41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86" name="Text Box 41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87" name="Text Box 41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88" name="Text Box 41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89" name="Text Box 41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90" name="Text Box 41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91" name="Text Box 41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92" name="Text Box 41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93" name="Text Box 41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94" name="Text Box 41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95" name="Text Box 41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96" name="Text Box 41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97" name="Text Box 41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98" name="Text Box 41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599" name="Text Box 41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00" name="Text Box 41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01" name="Text Box 41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02" name="Text Box 41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03" name="Text Box 41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04" name="Text Box 41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05" name="Text Box 41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06" name="Text Box 41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07" name="Text Box 41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08" name="Text Box 41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09" name="Text Box 41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10" name="Text Box 41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11" name="Text Box 41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12" name="Text Box 41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13" name="Text Box 41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14" name="Text Box 41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15" name="Text Box 41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16" name="Text Box 41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17" name="Text Box 41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18" name="Text Box 41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19" name="Text Box 41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20" name="Text Box 41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21" name="Text Box 41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22" name="Text Box 41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23" name="Text Box 41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24" name="Text Box 41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25" name="Text Box 41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26" name="Text Box 41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27" name="Text Box 42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28" name="Text Box 42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29" name="Text Box 42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30" name="Text Box 42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31" name="Text Box 42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32" name="Text Box 42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33" name="Text Box 42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34" name="Text Box 42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35" name="Text Box 42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36" name="Text Box 42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37" name="Text Box 42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38" name="Text Box 42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39" name="Text Box 42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40" name="Text Box 42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41" name="Text Box 42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42" name="Text Box 42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43" name="Text Box 42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44" name="Text Box 42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45" name="Text Box 42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46" name="Text Box 42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47" name="Text Box 42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48" name="Text Box 42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49" name="Text Box 42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50" name="Text Box 42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51" name="Text Box 42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52" name="Text Box 42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53" name="Text Box 42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54" name="Text Box 42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55" name="Text Box 42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56" name="Text Box 42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57" name="Text Box 42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58" name="Text Box 42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59" name="Text Box 42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60" name="Text Box 42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61" name="Text Box 42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62" name="Text Box 42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63" name="Text Box 42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64" name="Text Box 42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65" name="Text Box 42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66" name="Text Box 42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67" name="Text Box 42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68" name="Text Box 42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69" name="Text Box 42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70" name="Text Box 42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71" name="Text Box 42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72" name="Text Box 42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73" name="Text Box 42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74" name="Text Box 42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75" name="Text Box 42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76" name="Text Box 42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77" name="Text Box 42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78" name="Text Box 42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79" name="Text Box 42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80" name="Text Box 42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81" name="Text Box 42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82" name="Text Box 42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83" name="Text Box 42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84" name="Text Box 42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85" name="Text Box 42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86" name="Text Box 42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87" name="Text Box 42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88" name="Text Box 42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89" name="Text Box 42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90" name="Text Box 42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91" name="Text Box 42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92" name="Text Box 42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93" name="Text Box 42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94" name="Text Box 42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95" name="Text Box 42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96" name="Text Box 42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97" name="Text Box 42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98" name="Text Box 42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699" name="Text Box 42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00" name="Text Box 42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01" name="Text Box 42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02" name="Text Box 42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03" name="Text Box 42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04" name="Text Box 42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05" name="Text Box 42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06" name="Text Box 42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07" name="Text Box 42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08" name="Text Box 42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09" name="Text Box 42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10" name="Text Box 42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11" name="Text Box 42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12" name="Text Box 42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13" name="Text Box 42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14" name="Text Box 42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15" name="Text Box 42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16" name="Text Box 42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17" name="Text Box 42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18" name="Text Box 42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19" name="Text Box 42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20" name="Text Box 42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21" name="Text Box 42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22" name="Text Box 42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23" name="Text Box 42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24" name="Text Box 42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25" name="Text Box 42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26" name="Text Box 42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27" name="Text Box 43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28" name="Text Box 43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29" name="Text Box 43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30" name="Text Box 43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31" name="Text Box 43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32" name="Text Box 43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33" name="Text Box 43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34" name="Text Box 43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35" name="Text Box 43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36" name="Text Box 43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37" name="Text Box 43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38" name="Text Box 43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39" name="Text Box 43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40" name="Text Box 43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41" name="Text Box 43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42" name="Text Box 43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43" name="Text Box 43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44" name="Text Box 43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45" name="Text Box 43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46" name="Text Box 43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47" name="Text Box 43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48" name="Text Box 43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49" name="Text Box 43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50" name="Text Box 43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51" name="Text Box 43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52" name="Text Box 43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53" name="Text Box 43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54" name="Text Box 43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55" name="Text Box 43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56" name="Text Box 43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57" name="Text Box 43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58" name="Text Box 43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59" name="Text Box 43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60" name="Text Box 43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61" name="Text Box 43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62" name="Text Box 43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63" name="Text Box 43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64" name="Text Box 43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65" name="Text Box 43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66" name="Text Box 43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67" name="Text Box 43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68" name="Text Box 43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69" name="Text Box 43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70" name="Text Box 43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71" name="Text Box 43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72" name="Text Box 43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73" name="Text Box 43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74" name="Text Box 43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75" name="Text Box 43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76" name="Text Box 43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77" name="Text Box 43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78" name="Text Box 43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79" name="Text Box 43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80" name="Text Box 43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81" name="Text Box 43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82" name="Text Box 43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83" name="Text Box 43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84" name="Text Box 43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85" name="Text Box 43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86" name="Text Box 43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87" name="Text Box 43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88" name="Text Box 43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89" name="Text Box 43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90" name="Text Box 43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91" name="Text Box 43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92" name="Text Box 43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93" name="Text Box 43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94" name="Text Box 43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95" name="Text Box 43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96" name="Text Box 43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97" name="Text Box 43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98" name="Text Box 43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799" name="Text Box 43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00" name="Text Box 43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01" name="Text Box 43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02" name="Text Box 43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03" name="Text Box 43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04" name="Text Box 43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05" name="Text Box 43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06" name="Text Box 43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07" name="Text Box 43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08" name="Text Box 43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09" name="Text Box 43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10" name="Text Box 43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11" name="Text Box 43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12" name="Text Box 43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13" name="Text Box 43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14" name="Text Box 43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15" name="Text Box 43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16" name="Text Box 43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17" name="Text Box 43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18" name="Text Box 43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19" name="Text Box 43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20" name="Text Box 43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21" name="Text Box 43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22" name="Text Box 43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23" name="Text Box 43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24" name="Text Box 43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25" name="Text Box 43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26" name="Text Box 43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27" name="Text Box 44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28" name="Text Box 44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29" name="Text Box 44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30" name="Text Box 44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31" name="Text Box 44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32" name="Text Box 44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33" name="Text Box 44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34" name="Text Box 44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35" name="Text Box 44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36" name="Text Box 44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37" name="Text Box 44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38" name="Text Box 44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39" name="Text Box 44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40" name="Text Box 44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41" name="Text Box 44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42" name="Text Box 44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43" name="Text Box 44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44" name="Text Box 44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45" name="Text Box 44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46" name="Text Box 44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47" name="Text Box 44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48" name="Text Box 44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49" name="Text Box 44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50" name="Text Box 44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51" name="Text Box 44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52" name="Text Box 44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53" name="Text Box 44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54" name="Text Box 44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55" name="Text Box 44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56" name="Text Box 44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57" name="Text Box 44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58" name="Text Box 44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59" name="Text Box 44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60" name="Text Box 44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61" name="Text Box 44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62" name="Text Box 44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63" name="Text Box 44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64" name="Text Box 44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65" name="Text Box 44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66" name="Text Box 44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67" name="Text Box 44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68" name="Text Box 44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69" name="Text Box 44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70" name="Text Box 44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71" name="Text Box 44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72" name="Text Box 44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73" name="Text Box 44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74" name="Text Box 44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75" name="Text Box 44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76" name="Text Box 44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77" name="Text Box 44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78" name="Text Box 44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79" name="Text Box 44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80" name="Text Box 44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81" name="Text Box 44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82" name="Text Box 44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83" name="Text Box 44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84" name="Text Box 44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85" name="Text Box 44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86" name="Text Box 44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87" name="Text Box 44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88" name="Text Box 44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89" name="Text Box 44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90" name="Text Box 44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91" name="Text Box 44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92" name="Text Box 44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93" name="Text Box 44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94" name="Text Box 44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95" name="Text Box 44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96" name="Text Box 44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97" name="Text Box 44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98" name="Text Box 44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899" name="Text Box 44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00" name="Text Box 44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01" name="Text Box 44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02" name="Text Box 44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03" name="Text Box 44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04" name="Text Box 44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05" name="Text Box 44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06" name="Text Box 44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07" name="Text Box 44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08" name="Text Box 44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09" name="Text Box 44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10" name="Text Box 44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11" name="Text Box 44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12" name="Text Box 44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13" name="Text Box 44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14" name="Text Box 44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15" name="Text Box 44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16" name="Text Box 44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17" name="Text Box 44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18" name="Text Box 44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19" name="Text Box 44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20" name="Text Box 44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21" name="Text Box 44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22" name="Text Box 44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23" name="Text Box 44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24" name="Text Box 44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25" name="Text Box 44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26" name="Text Box 44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27" name="Text Box 45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28" name="Text Box 45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29" name="Text Box 45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30" name="Text Box 45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31" name="Text Box 45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32" name="Text Box 45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33" name="Text Box 45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34" name="Text Box 45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35" name="Text Box 45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36" name="Text Box 45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37" name="Text Box 45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38" name="Text Box 45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39" name="Text Box 45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40" name="Text Box 45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41" name="Text Box 45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42" name="Text Box 45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43" name="Text Box 45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44" name="Text Box 45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45" name="Text Box 45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46" name="Text Box 45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47" name="Text Box 45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48" name="Text Box 45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49" name="Text Box 45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50" name="Text Box 45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51" name="Text Box 45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52" name="Text Box 45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53" name="Text Box 45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54" name="Text Box 45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55" name="Text Box 45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56" name="Text Box 45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57" name="Text Box 45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58" name="Text Box 45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59" name="Text Box 45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60" name="Text Box 45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61" name="Text Box 45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62" name="Text Box 45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63" name="Text Box 45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64" name="Text Box 45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65" name="Text Box 45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66" name="Text Box 45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67" name="Text Box 45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68" name="Text Box 45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69" name="Text Box 45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70" name="Text Box 45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71" name="Text Box 45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72" name="Text Box 45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73" name="Text Box 45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74" name="Text Box 45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75" name="Text Box 45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76" name="Text Box 45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77" name="Text Box 45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78" name="Text Box 45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79" name="Text Box 45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80" name="Text Box 45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81" name="Text Box 45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82" name="Text Box 45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83" name="Text Box 45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84" name="Text Box 45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85" name="Text Box 45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86" name="Text Box 45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87" name="Text Box 45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88" name="Text Box 45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89" name="Text Box 45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90" name="Text Box 45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91" name="Text Box 45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92" name="Text Box 45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93" name="Text Box 45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94" name="Text Box 45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95" name="Text Box 45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96" name="Text Box 45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97" name="Text Box 45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98" name="Text Box 45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3999" name="Text Box 45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00" name="Text Box 45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01" name="Text Box 45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02" name="Text Box 45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03" name="Text Box 45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04" name="Text Box 45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05" name="Text Box 45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06" name="Text Box 45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07" name="Text Box 45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08" name="Text Box 45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09" name="Text Box 45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10" name="Text Box 45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11" name="Text Box 45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12" name="Text Box 45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13" name="Text Box 45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14" name="Text Box 45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15" name="Text Box 45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16" name="Text Box 45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17" name="Text Box 45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18" name="Text Box 45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19" name="Text Box 45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20" name="Text Box 45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21" name="Text Box 45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22" name="Text Box 45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23" name="Text Box 45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24" name="Text Box 45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25" name="Text Box 45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26" name="Text Box 45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27" name="Text Box 46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28" name="Text Box 46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29" name="Text Box 46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30" name="Text Box 46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31" name="Text Box 46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32" name="Text Box 46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33" name="Text Box 46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34" name="Text Box 46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35" name="Text Box 46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36" name="Text Box 46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37" name="Text Box 46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38" name="Text Box 46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39" name="Text Box 46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40" name="Text Box 46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41" name="Text Box 46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42" name="Text Box 46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43" name="Text Box 46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44" name="Text Box 46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45" name="Text Box 46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46" name="Text Box 46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47" name="Text Box 46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48" name="Text Box 46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49" name="Text Box 46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50" name="Text Box 46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51" name="Text Box 46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52" name="Text Box 46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53" name="Text Box 46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54" name="Text Box 46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55" name="Text Box 46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56" name="Text Box 46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57" name="Text Box 46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58" name="Text Box 46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59" name="Text Box 46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60" name="Text Box 46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61" name="Text Box 46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62" name="Text Box 46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63" name="Text Box 46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64" name="Text Box 46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65" name="Text Box 46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66" name="Text Box 46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67" name="Text Box 46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68" name="Text Box 46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69" name="Text Box 46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70" name="Text Box 46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71" name="Text Box 46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72" name="Text Box 46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73" name="Text Box 46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74" name="Text Box 46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75" name="Text Box 46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76" name="Text Box 46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77" name="Text Box 46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78" name="Text Box 46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79" name="Text Box 46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80" name="Text Box 46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81" name="Text Box 46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82" name="Text Box 46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83" name="Text Box 46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84" name="Text Box 46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85" name="Text Box 46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86" name="Text Box 46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87" name="Text Box 46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88" name="Text Box 46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89" name="Text Box 46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90" name="Text Box 46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91" name="Text Box 46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92" name="Text Box 46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93" name="Text Box 46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94" name="Text Box 46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95" name="Text Box 46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96" name="Text Box 46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97" name="Text Box 46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98" name="Text Box 46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099" name="Text Box 46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00" name="Text Box 46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01" name="Text Box 46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02" name="Text Box 46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03" name="Text Box 46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04" name="Text Box 46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05" name="Text Box 46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06" name="Text Box 46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07" name="Text Box 46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08" name="Text Box 46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09" name="Text Box 46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10" name="Text Box 46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11" name="Text Box 46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12" name="Text Box 46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13" name="Text Box 46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14" name="Text Box 46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15" name="Text Box 46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16" name="Text Box 46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17" name="Text Box 46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18" name="Text Box 46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19" name="Text Box 46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20" name="Text Box 46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21" name="Text Box 46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22" name="Text Box 46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23" name="Text Box 46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24" name="Text Box 46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25" name="Text Box 46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26" name="Text Box 46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27" name="Text Box 47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28" name="Text Box 47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29" name="Text Box 47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30" name="Text Box 47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31" name="Text Box 47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32" name="Text Box 47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33" name="Text Box 47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34" name="Text Box 47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35" name="Text Box 47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36" name="Text Box 47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37" name="Text Box 47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38" name="Text Box 47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39" name="Text Box 47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40" name="Text Box 47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41" name="Text Box 47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42" name="Text Box 47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43" name="Text Box 47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44" name="Text Box 47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45" name="Text Box 47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46" name="Text Box 47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47" name="Text Box 47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48" name="Text Box 47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49" name="Text Box 47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50" name="Text Box 47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51" name="Text Box 47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52" name="Text Box 47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53" name="Text Box 47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54" name="Text Box 47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55" name="Text Box 47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56" name="Text Box 47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57" name="Text Box 47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58" name="Text Box 47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59" name="Text Box 47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60" name="Text Box 47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61" name="Text Box 47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62" name="Text Box 47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63" name="Text Box 47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64" name="Text Box 47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65" name="Text Box 47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66" name="Text Box 47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67" name="Text Box 47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68" name="Text Box 47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69" name="Text Box 47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70" name="Text Box 47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71" name="Text Box 47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72" name="Text Box 47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73" name="Text Box 47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74" name="Text Box 47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75" name="Text Box 47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76" name="Text Box 47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77" name="Text Box 47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78" name="Text Box 47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79" name="Text Box 47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80" name="Text Box 47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81" name="Text Box 47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82" name="Text Box 47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83" name="Text Box 47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84" name="Text Box 47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85" name="Text Box 47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86" name="Text Box 47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87" name="Text Box 47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88" name="Text Box 47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89" name="Text Box 47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90" name="Text Box 47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91" name="Text Box 47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92" name="Text Box 47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93" name="Text Box 47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94" name="Text Box 47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95" name="Text Box 47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96" name="Text Box 47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97" name="Text Box 47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98" name="Text Box 47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199" name="Text Box 47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00" name="Text Box 47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01" name="Text Box 47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02" name="Text Box 47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03" name="Text Box 47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04" name="Text Box 47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05" name="Text Box 47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06" name="Text Box 47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07" name="Text Box 47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08" name="Text Box 47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09" name="Text Box 47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10" name="Text Box 47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11" name="Text Box 47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12" name="Text Box 47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13" name="Text Box 47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14" name="Text Box 47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15" name="Text Box 47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16" name="Text Box 47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17" name="Text Box 47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18" name="Text Box 47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19" name="Text Box 47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20" name="Text Box 47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21" name="Text Box 47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22" name="Text Box 47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23" name="Text Box 47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24" name="Text Box 47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25" name="Text Box 47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26" name="Text Box 47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27" name="Text Box 48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28" name="Text Box 48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29" name="Text Box 48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30" name="Text Box 48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31" name="Text Box 48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32" name="Text Box 48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33" name="Text Box 48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34" name="Text Box 48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35" name="Text Box 48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36" name="Text Box 48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37" name="Text Box 48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38" name="Text Box 48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39" name="Text Box 48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40" name="Text Box 48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41" name="Text Box 48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42" name="Text Box 48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43" name="Text Box 48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44" name="Text Box 48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45" name="Text Box 48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46" name="Text Box 48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47" name="Text Box 48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48" name="Text Box 48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49" name="Text Box 48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50" name="Text Box 48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51" name="Text Box 48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52" name="Text Box 48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53" name="Text Box 48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54" name="Text Box 48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55" name="Text Box 48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56" name="Text Box 48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57" name="Text Box 48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58" name="Text Box 48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59" name="Text Box 48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60" name="Text Box 48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61" name="Text Box 48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62" name="Text Box 48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63" name="Text Box 48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64" name="Text Box 48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65" name="Text Box 48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66" name="Text Box 48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67" name="Text Box 48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68" name="Text Box 48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69" name="Text Box 48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70" name="Text Box 48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71" name="Text Box 48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72" name="Text Box 48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73" name="Text Box 48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74" name="Text Box 48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75" name="Text Box 48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76" name="Text Box 48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77" name="Text Box 48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78" name="Text Box 48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79" name="Text Box 48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80" name="Text Box 48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81" name="Text Box 48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82" name="Text Box 48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83" name="Text Box 48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84" name="Text Box 48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85" name="Text Box 48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86" name="Text Box 48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87" name="Text Box 48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88" name="Text Box 48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89" name="Text Box 48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90" name="Text Box 48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91" name="Text Box 48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92" name="Text Box 48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93" name="Text Box 48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94" name="Text Box 48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95" name="Text Box 48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96" name="Text Box 48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97" name="Text Box 48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98" name="Text Box 48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299" name="Text Box 48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00" name="Text Box 48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01" name="Text Box 48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02" name="Text Box 48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03" name="Text Box 48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04" name="Text Box 48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05" name="Text Box 48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06" name="Text Box 48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07" name="Text Box 48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08" name="Text Box 48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09" name="Text Box 48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10" name="Text Box 48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11" name="Text Box 48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12" name="Text Box 48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13" name="Text Box 48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14" name="Text Box 48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15" name="Text Box 48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16" name="Text Box 48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17" name="Text Box 48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18" name="Text Box 48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19" name="Text Box 48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20" name="Text Box 48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21" name="Text Box 48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22" name="Text Box 48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23" name="Text Box 48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24" name="Text Box 48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25" name="Text Box 48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26" name="Text Box 48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27" name="Text Box 49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28" name="Text Box 49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29" name="Text Box 49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30" name="Text Box 49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31" name="Text Box 49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32" name="Text Box 49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33" name="Text Box 49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34" name="Text Box 49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35" name="Text Box 49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36" name="Text Box 49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37" name="Text Box 49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38" name="Text Box 49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39" name="Text Box 49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40" name="Text Box 49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41" name="Text Box 49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42" name="Text Box 49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43" name="Text Box 49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44" name="Text Box 49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45" name="Text Box 49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46" name="Text Box 49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47" name="Text Box 49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48" name="Text Box 49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49" name="Text Box 49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50" name="Text Box 49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51" name="Text Box 49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52" name="Text Box 49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53" name="Text Box 49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54" name="Text Box 49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55" name="Text Box 49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56" name="Text Box 49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57" name="Text Box 49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58" name="Text Box 49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59" name="Text Box 49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60" name="Text Box 49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61" name="Text Box 49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62" name="Text Box 49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63" name="Text Box 49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64" name="Text Box 49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65" name="Text Box 49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66" name="Text Box 49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67" name="Text Box 49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68" name="Text Box 49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69" name="Text Box 49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70" name="Text Box 49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71" name="Text Box 49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72" name="Text Box 49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73" name="Text Box 49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74" name="Text Box 49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75" name="Text Box 49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76" name="Text Box 49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77" name="Text Box 49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78" name="Text Box 49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79" name="Text Box 49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80" name="Text Box 49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81" name="Text Box 49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82" name="Text Box 49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83" name="Text Box 49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84" name="Text Box 49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85" name="Text Box 49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86" name="Text Box 49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87" name="Text Box 49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88" name="Text Box 49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89" name="Text Box 49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90" name="Text Box 49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91" name="Text Box 49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92" name="Text Box 49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93" name="Text Box 49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94" name="Text Box 49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95" name="Text Box 49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96" name="Text Box 49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97" name="Text Box 49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98" name="Text Box 49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399" name="Text Box 49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00" name="Text Box 49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01" name="Text Box 49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02" name="Text Box 49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03" name="Text Box 49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04" name="Text Box 49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05" name="Text Box 49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06" name="Text Box 49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07" name="Text Box 49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08" name="Text Box 49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09" name="Text Box 49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10" name="Text Box 49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11" name="Text Box 49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12" name="Text Box 49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13" name="Text Box 49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14" name="Text Box 49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15" name="Text Box 49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16" name="Text Box 49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17" name="Text Box 49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18" name="Text Box 49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19" name="Text Box 49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20" name="Text Box 49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21" name="Text Box 49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22" name="Text Box 49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23" name="Text Box 49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24" name="Text Box 49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25" name="Text Box 49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26" name="Text Box 49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27" name="Text Box 50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28" name="Text Box 50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29" name="Text Box 50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30" name="Text Box 50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31" name="Text Box 50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32" name="Text Box 50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33" name="Text Box 50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34" name="Text Box 50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35" name="Text Box 50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36" name="Text Box 50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37" name="Text Box 50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38" name="Text Box 50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39" name="Text Box 50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40" name="Text Box 50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41" name="Text Box 50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42" name="Text Box 50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43" name="Text Box 50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44" name="Text Box 50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45" name="Text Box 50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46" name="Text Box 50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47" name="Text Box 50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48" name="Text Box 50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49" name="Text Box 50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50" name="Text Box 50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51" name="Text Box 50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52" name="Text Box 50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53" name="Text Box 50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54" name="Text Box 50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55" name="Text Box 50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56" name="Text Box 50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57" name="Text Box 50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58" name="Text Box 50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59" name="Text Box 50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60" name="Text Box 50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61" name="Text Box 50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62" name="Text Box 50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63" name="Text Box 50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64" name="Text Box 50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65" name="Text Box 50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66" name="Text Box 50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67" name="Text Box 50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68" name="Text Box 50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69" name="Text Box 50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70" name="Text Box 50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71" name="Text Box 50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72" name="Text Box 50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73" name="Text Box 50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74" name="Text Box 50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75" name="Text Box 50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76" name="Text Box 50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77" name="Text Box 50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78" name="Text Box 50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79" name="Text Box 50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80" name="Text Box 50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81" name="Text Box 50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82" name="Text Box 50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83" name="Text Box 50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84" name="Text Box 50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85" name="Text Box 50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86" name="Text Box 50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87" name="Text Box 50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88" name="Text Box 50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89" name="Text Box 50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90" name="Text Box 50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91" name="Text Box 50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92" name="Text Box 50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93" name="Text Box 50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94" name="Text Box 50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95" name="Text Box 50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96" name="Text Box 50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97" name="Text Box 50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98" name="Text Box 50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499" name="Text Box 50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00" name="Text Box 50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01" name="Text Box 50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02" name="Text Box 50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03" name="Text Box 50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04" name="Text Box 50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05" name="Text Box 50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06" name="Text Box 50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07" name="Text Box 50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08" name="Text Box 50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09" name="Text Box 50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10" name="Text Box 50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11" name="Text Box 50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12" name="Text Box 50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13" name="Text Box 50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14" name="Text Box 50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15" name="Text Box 50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16" name="Text Box 50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17" name="Text Box 50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18" name="Text Box 50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19" name="Text Box 50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20" name="Text Box 50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21" name="Text Box 50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22" name="Text Box 50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23" name="Text Box 50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24" name="Text Box 50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25" name="Text Box 50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26" name="Text Box 50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27" name="Text Box 51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28" name="Text Box 51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29" name="Text Box 51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30" name="Text Box 51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31" name="Text Box 51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32" name="Text Box 51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33" name="Text Box 51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34" name="Text Box 51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35" name="Text Box 51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36" name="Text Box 51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37" name="Text Box 51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38" name="Text Box 51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39" name="Text Box 51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40" name="Text Box 51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41" name="Text Box 51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42" name="Text Box 51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43" name="Text Box 51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44" name="Text Box 51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45" name="Text Box 51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46" name="Text Box 51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47" name="Text Box 51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48" name="Text Box 51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49" name="Text Box 51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50" name="Text Box 51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51" name="Text Box 51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52" name="Text Box 51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53" name="Text Box 51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54" name="Text Box 51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55" name="Text Box 51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56" name="Text Box 51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57" name="Text Box 51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58" name="Text Box 51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59" name="Text Box 51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60" name="Text Box 51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61" name="Text Box 51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62" name="Text Box 51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63" name="Text Box 51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64" name="Text Box 51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65" name="Text Box 51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66" name="Text Box 51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67" name="Text Box 51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68" name="Text Box 51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69" name="Text Box 51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70" name="Text Box 51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71" name="Text Box 51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72" name="Text Box 51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73" name="Text Box 51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74" name="Text Box 51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75" name="Text Box 51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76" name="Text Box 51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77" name="Text Box 51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78" name="Text Box 51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79" name="Text Box 51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80" name="Text Box 51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81" name="Text Box 51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82" name="Text Box 51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83" name="Text Box 51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84" name="Text Box 51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85" name="Text Box 51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86" name="Text Box 51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87" name="Text Box 51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88" name="Text Box 51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89" name="Text Box 51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90" name="Text Box 51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91" name="Text Box 51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92" name="Text Box 51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93" name="Text Box 51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94" name="Text Box 51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95" name="Text Box 51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96" name="Text Box 51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97" name="Text Box 51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98" name="Text Box 51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599" name="Text Box 51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00" name="Text Box 51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01" name="Text Box 51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02" name="Text Box 51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03" name="Text Box 51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04" name="Text Box 51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05" name="Text Box 51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06" name="Text Box 51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07" name="Text Box 51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08" name="Text Box 51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09" name="Text Box 51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10" name="Text Box 51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11" name="Text Box 51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12" name="Text Box 51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13" name="Text Box 51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14" name="Text Box 51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15" name="Text Box 51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16" name="Text Box 51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17" name="Text Box 51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18" name="Text Box 51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19" name="Text Box 51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20" name="Text Box 51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21" name="Text Box 51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22" name="Text Box 51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23" name="Text Box 51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24" name="Text Box 51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25" name="Text Box 51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26" name="Text Box 51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27" name="Text Box 52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28" name="Text Box 52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29" name="Text Box 52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30" name="Text Box 52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31" name="Text Box 52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32" name="Text Box 52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33" name="Text Box 52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34" name="Text Box 52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35" name="Text Box 52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36" name="Text Box 52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37" name="Text Box 52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38" name="Text Box 52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39" name="Text Box 52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40" name="Text Box 52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41" name="Text Box 52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42" name="Text Box 52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43" name="Text Box 52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44" name="Text Box 52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45" name="Text Box 52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46" name="Text Box 52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47" name="Text Box 52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48" name="Text Box 52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49" name="Text Box 52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50" name="Text Box 52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51" name="Text Box 52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52" name="Text Box 52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53" name="Text Box 52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54" name="Text Box 52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55" name="Text Box 52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56" name="Text Box 52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57" name="Text Box 52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58" name="Text Box 52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59" name="Text Box 52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60" name="Text Box 52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61" name="Text Box 52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62" name="Text Box 52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63" name="Text Box 52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64" name="Text Box 52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65" name="Text Box 52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66" name="Text Box 52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67" name="Text Box 52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68" name="Text Box 52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69" name="Text Box 52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70" name="Text Box 52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71" name="Text Box 52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72" name="Text Box 52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73" name="Text Box 52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74" name="Text Box 52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75" name="Text Box 52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76" name="Text Box 52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77" name="Text Box 52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78" name="Text Box 52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79" name="Text Box 52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80" name="Text Box 52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81" name="Text Box 52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82" name="Text Box 52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83" name="Text Box 52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84" name="Text Box 52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85" name="Text Box 52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86" name="Text Box 52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87" name="Text Box 52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88" name="Text Box 52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89" name="Text Box 52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90" name="Text Box 52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91" name="Text Box 52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92" name="Text Box 52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93" name="Text Box 52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94" name="Text Box 52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95" name="Text Box 52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96" name="Text Box 52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97" name="Text Box 52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98" name="Text Box 52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699" name="Text Box 52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00" name="Text Box 52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01" name="Text Box 52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02" name="Text Box 52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03" name="Text Box 52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04" name="Text Box 52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05" name="Text Box 52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06" name="Text Box 52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07" name="Text Box 52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08" name="Text Box 52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09" name="Text Box 52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10" name="Text Box 52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11" name="Text Box 52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12" name="Text Box 52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13" name="Text Box 52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14" name="Text Box 52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15" name="Text Box 52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16" name="Text Box 52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17" name="Text Box 52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18" name="Text Box 52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19" name="Text Box 52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20" name="Text Box 52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21" name="Text Box 52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22" name="Text Box 52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23" name="Text Box 52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24" name="Text Box 52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25" name="Text Box 52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26" name="Text Box 52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27" name="Text Box 53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28" name="Text Box 53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29" name="Text Box 53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30" name="Text Box 53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31" name="Text Box 53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32" name="Text Box 53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33" name="Text Box 53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34" name="Text Box 53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35" name="Text Box 53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36" name="Text Box 53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37" name="Text Box 53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38" name="Text Box 53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39" name="Text Box 53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40" name="Text Box 53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41" name="Text Box 53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42" name="Text Box 53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43" name="Text Box 53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44" name="Text Box 53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45" name="Text Box 53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46" name="Text Box 531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47" name="Text Box 532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48" name="Text Box 532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49" name="Text Box 532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50" name="Text Box 532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51" name="Text Box 532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52" name="Text Box 532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53" name="Text Box 532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54" name="Text Box 532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55" name="Text Box 532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56" name="Text Box 532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57" name="Text Box 533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58" name="Text Box 533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59" name="Text Box 533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60" name="Text Box 533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61" name="Text Box 533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62" name="Text Box 53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63" name="Text Box 53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64" name="Text Box 53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65" name="Text Box 53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66" name="Text Box 53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67" name="Text Box 53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68" name="Text Box 53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69" name="Text Box 53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70" name="Text Box 53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71" name="Text Box 53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72" name="Text Box 53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73" name="Text Box 53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74" name="Text Box 53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75" name="Text Box 53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76" name="Text Box 53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77" name="Text Box 53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78" name="Text Box 53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79" name="Text Box 53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80" name="Text Box 53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81" name="Text Box 53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82" name="Text Box 53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83" name="Text Box 53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84" name="Text Box 53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85" name="Text Box 53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86" name="Text Box 53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87" name="Text Box 53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88" name="Text Box 53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89" name="Text Box 53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90" name="Text Box 53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91" name="Text Box 53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92" name="Text Box 53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93" name="Text Box 53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94" name="Text Box 53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95" name="Text Box 53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96" name="Text Box 53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97" name="Text Box 53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98" name="Text Box 53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799" name="Text Box 53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00" name="Text Box 53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01" name="Text Box 53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02" name="Text Box 53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03" name="Text Box 53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04" name="Text Box 53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05" name="Text Box 53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06" name="Text Box 53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07" name="Text Box 53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08" name="Text Box 53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09" name="Text Box 53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10" name="Text Box 53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11" name="Text Box 53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12" name="Text Box 53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13" name="Text Box 53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14" name="Text Box 53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15" name="Text Box 53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16" name="Text Box 53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17" name="Text Box 53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18" name="Text Box 53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19" name="Text Box 53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20" name="Text Box 53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21" name="Text Box 53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22" name="Text Box 53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23" name="Text Box 539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24" name="Text Box 539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25" name="Text Box 539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26" name="Text Box 539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27" name="Text Box 540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28" name="Text Box 540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29" name="Text Box 540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30" name="Text Box 540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31" name="Text Box 540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32" name="Text Box 540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33" name="Text Box 540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34" name="Text Box 540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35" name="Text Box 540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36" name="Text Box 540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37" name="Text Box 541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38" name="Text Box 541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39" name="Text Box 541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40" name="Text Box 541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41" name="Text Box 541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42" name="Text Box 541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43" name="Text Box 541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44" name="Text Box 541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24845" name="Text Box 541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46" name="Text Box 25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47" name="Text Box 25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48" name="Text Box 25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49" name="Text Box 25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50" name="Text Box 25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51" name="Text Box 25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52" name="Text Box 25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53" name="Text Box 25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54" name="Text Box 25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55" name="Text Box 25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56" name="Text Box 25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57" name="Text Box 25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58" name="Text Box 25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59" name="Text Box 25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60" name="Text Box 25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61" name="Text Box 26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62" name="Text Box 26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63" name="Text Box 26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64" name="Text Box 26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65" name="Text Box 26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66" name="Text Box 26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67" name="Text Box 26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68" name="Text Box 26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69" name="Text Box 26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70" name="Text Box 26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71" name="Text Box 26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72" name="Text Box 26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73" name="Text Box 26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74" name="Text Box 26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75" name="Text Box 26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76" name="Text Box 26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77" name="Text Box 26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78" name="Text Box 26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79" name="Text Box 26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80" name="Text Box 26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81" name="Text Box 26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82" name="Text Box 26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83" name="Text Box 26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84" name="Text Box 26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85" name="Text Box 26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86" name="Text Box 26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87" name="Text Box 26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88" name="Text Box 26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89" name="Text Box 26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90" name="Text Box 26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91" name="Text Box 26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92" name="Text Box 26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93" name="Text Box 26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94" name="Text Box 26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95" name="Text Box 26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96" name="Text Box 26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97" name="Text Box 26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98" name="Text Box 26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899" name="Text Box 26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00" name="Text Box 26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01" name="Text Box 26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02" name="Text Box 26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03" name="Text Box 26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04" name="Text Box 26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05" name="Text Box 26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06" name="Text Box 26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07" name="Text Box 26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08" name="Text Box 26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09" name="Text Box 26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10" name="Text Box 26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11" name="Text Box 26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12" name="Text Box 26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13" name="Text Box 26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14" name="Text Box 26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15" name="Text Box 26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16" name="Text Box 26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17" name="Text Box 26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18" name="Text Box 26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19" name="Text Box 27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20" name="Text Box 27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21" name="Text Box 27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22" name="Text Box 27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23" name="Text Box 27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24" name="Text Box 27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25" name="Text Box 27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26" name="Text Box 27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27" name="Text Box 27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28" name="Text Box 27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29" name="Text Box 27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30" name="Text Box 27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31" name="Text Box 27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32" name="Text Box 27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33" name="Text Box 27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34" name="Text Box 27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35" name="Text Box 27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36" name="Text Box 27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37" name="Text Box 27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38" name="Text Box 27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39" name="Text Box 27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40" name="Text Box 27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41" name="Text Box 27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42" name="Text Box 27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43" name="Text Box 27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44" name="Text Box 27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45" name="Text Box 27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46" name="Text Box 27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47" name="Text Box 27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48" name="Text Box 27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49" name="Text Box 27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50" name="Text Box 27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51" name="Text Box 27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52" name="Text Box 27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53" name="Text Box 27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54" name="Text Box 27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55" name="Text Box 27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56" name="Text Box 27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57" name="Text Box 27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58" name="Text Box 27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59" name="Text Box 27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60" name="Text Box 27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61" name="Text Box 27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62" name="Text Box 27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63" name="Text Box 27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64" name="Text Box 27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65" name="Text Box 27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66" name="Text Box 27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67" name="Text Box 27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68" name="Text Box 27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69" name="Text Box 27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70" name="Text Box 27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71" name="Text Box 27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72" name="Text Box 27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73" name="Text Box 27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74" name="Text Box 27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75" name="Text Box 27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76" name="Text Box 27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77" name="Text Box 27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78" name="Text Box 27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79" name="Text Box 27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80" name="Text Box 27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81" name="Text Box 27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82" name="Text Box 27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83" name="Text Box 27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84" name="Text Box 27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85" name="Text Box 27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86" name="Text Box 27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87" name="Text Box 27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88" name="Text Box 27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89" name="Text Box 27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90" name="Text Box 27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91" name="Text Box 27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92" name="Text Box 27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93" name="Text Box 27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94" name="Text Box 27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95" name="Text Box 27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96" name="Text Box 27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97" name="Text Box 27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98" name="Text Box 27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4999" name="Text Box 27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00" name="Text Box 27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01" name="Text Box 27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02" name="Text Box 27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03" name="Text Box 27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04" name="Text Box 27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05" name="Text Box 27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06" name="Text Box 27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07" name="Text Box 27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08" name="Text Box 27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09" name="Text Box 27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10" name="Text Box 27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11" name="Text Box 27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12" name="Text Box 27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13" name="Text Box 27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14" name="Text Box 27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15" name="Text Box 27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16" name="Text Box 27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17" name="Text Box 27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18" name="Text Box 27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19" name="Text Box 28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20" name="Text Box 28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21" name="Text Box 28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22" name="Text Box 28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23" name="Text Box 28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24" name="Text Box 28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25" name="Text Box 28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26" name="Text Box 28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27" name="Text Box 28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28" name="Text Box 28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29" name="Text Box 28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30" name="Text Box 28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31" name="Text Box 28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32" name="Text Box 28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33" name="Text Box 28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34" name="Text Box 28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35" name="Text Box 28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36" name="Text Box 28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37" name="Text Box 28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38" name="Text Box 28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39" name="Text Box 28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40" name="Text Box 28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41" name="Text Box 28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42" name="Text Box 28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43" name="Text Box 28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44" name="Text Box 28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45" name="Text Box 28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46" name="Text Box 28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47" name="Text Box 28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48" name="Text Box 28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49" name="Text Box 28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50" name="Text Box 28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51" name="Text Box 28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52" name="Text Box 28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53" name="Text Box 28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54" name="Text Box 28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55" name="Text Box 28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56" name="Text Box 28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57" name="Text Box 28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58" name="Text Box 28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59" name="Text Box 28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60" name="Text Box 28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61" name="Text Box 28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62" name="Text Box 28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63" name="Text Box 28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64" name="Text Box 28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65" name="Text Box 28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66" name="Text Box 28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67" name="Text Box 28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68" name="Text Box 28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69" name="Text Box 28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70" name="Text Box 28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71" name="Text Box 28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72" name="Text Box 28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73" name="Text Box 28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74" name="Text Box 28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75" name="Text Box 28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76" name="Text Box 28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77" name="Text Box 28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78" name="Text Box 28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79" name="Text Box 28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80" name="Text Box 28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81" name="Text Box 28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82" name="Text Box 28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83" name="Text Box 28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84" name="Text Box 28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85" name="Text Box 28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86" name="Text Box 28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87" name="Text Box 28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88" name="Text Box 28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89" name="Text Box 28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90" name="Text Box 28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91" name="Text Box 28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92" name="Text Box 28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93" name="Text Box 28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94" name="Text Box 28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95" name="Text Box 28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96" name="Text Box 28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97" name="Text Box 28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98" name="Text Box 28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099" name="Text Box 28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00" name="Text Box 28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01" name="Text Box 28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02" name="Text Box 28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03" name="Text Box 28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04" name="Text Box 28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05" name="Text Box 28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06" name="Text Box 28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07" name="Text Box 28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08" name="Text Box 28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09" name="Text Box 28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10" name="Text Box 28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11" name="Text Box 28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12" name="Text Box 28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13" name="Text Box 28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14" name="Text Box 28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15" name="Text Box 28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16" name="Text Box 28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17" name="Text Box 28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18" name="Text Box 28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19" name="Text Box 29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20" name="Text Box 29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21" name="Text Box 29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22" name="Text Box 29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23" name="Text Box 29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24" name="Text Box 29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25" name="Text Box 29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26" name="Text Box 29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27" name="Text Box 29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28" name="Text Box 29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29" name="Text Box 29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30" name="Text Box 29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31" name="Text Box 29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32" name="Text Box 29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33" name="Text Box 29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34" name="Text Box 29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35" name="Text Box 29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36" name="Text Box 29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37" name="Text Box 29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38" name="Text Box 29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39" name="Text Box 29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40" name="Text Box 29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41" name="Text Box 29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42" name="Text Box 29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43" name="Text Box 29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44" name="Text Box 29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45" name="Text Box 29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46" name="Text Box 29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47" name="Text Box 29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48" name="Text Box 29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49" name="Text Box 29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50" name="Text Box 29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51" name="Text Box 29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52" name="Text Box 29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53" name="Text Box 29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54" name="Text Box 29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55" name="Text Box 29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56" name="Text Box 29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57" name="Text Box 29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58" name="Text Box 29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59" name="Text Box 29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60" name="Text Box 29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61" name="Text Box 29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62" name="Text Box 29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63" name="Text Box 29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64" name="Text Box 29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65" name="Text Box 29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66" name="Text Box 29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67" name="Text Box 29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68" name="Text Box 29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69" name="Text Box 29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70" name="Text Box 29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71" name="Text Box 29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72" name="Text Box 29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73" name="Text Box 29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74" name="Text Box 29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75" name="Text Box 29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76" name="Text Box 29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77" name="Text Box 29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78" name="Text Box 29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79" name="Text Box 29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80" name="Text Box 29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81" name="Text Box 29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82" name="Text Box 29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83" name="Text Box 29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84" name="Text Box 29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85" name="Text Box 29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86" name="Text Box 29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87" name="Text Box 29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88" name="Text Box 29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89" name="Text Box 29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90" name="Text Box 29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91" name="Text Box 29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92" name="Text Box 29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93" name="Text Box 29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94" name="Text Box 29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95" name="Text Box 29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96" name="Text Box 29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97" name="Text Box 29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98" name="Text Box 29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199" name="Text Box 29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00" name="Text Box 29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01" name="Text Box 29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02" name="Text Box 29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03" name="Text Box 29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04" name="Text Box 29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05" name="Text Box 29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06" name="Text Box 29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07" name="Text Box 29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08" name="Text Box 29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09" name="Text Box 29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10" name="Text Box 29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11" name="Text Box 29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12" name="Text Box 29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13" name="Text Box 29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14" name="Text Box 29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15" name="Text Box 29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16" name="Text Box 29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17" name="Text Box 29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18" name="Text Box 29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19" name="Text Box 30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20" name="Text Box 30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21" name="Text Box 30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22" name="Text Box 30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23" name="Text Box 30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24" name="Text Box 30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25" name="Text Box 30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26" name="Text Box 30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27" name="Text Box 30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28" name="Text Box 30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29" name="Text Box 30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30" name="Text Box 30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31" name="Text Box 30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32" name="Text Box 30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33" name="Text Box 30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34" name="Text Box 30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35" name="Text Box 30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36" name="Text Box 30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37" name="Text Box 30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38" name="Text Box 30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39" name="Text Box 30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40" name="Text Box 30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41" name="Text Box 30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42" name="Text Box 30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43" name="Text Box 30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44" name="Text Box 30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45" name="Text Box 30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46" name="Text Box 30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47" name="Text Box 30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48" name="Text Box 30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49" name="Text Box 30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50" name="Text Box 30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51" name="Text Box 30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52" name="Text Box 30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53" name="Text Box 30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54" name="Text Box 30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55" name="Text Box 30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56" name="Text Box 30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57" name="Text Box 30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58" name="Text Box 30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59" name="Text Box 30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60" name="Text Box 30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61" name="Text Box 30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62" name="Text Box 30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63" name="Text Box 30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64" name="Text Box 30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65" name="Text Box 30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66" name="Text Box 30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67" name="Text Box 30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68" name="Text Box 30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69" name="Text Box 30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70" name="Text Box 30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71" name="Text Box 30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72" name="Text Box 30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73" name="Text Box 30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74" name="Text Box 30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75" name="Text Box 30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76" name="Text Box 30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77" name="Text Box 30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78" name="Text Box 30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79" name="Text Box 30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80" name="Text Box 30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81" name="Text Box 30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82" name="Text Box 30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83" name="Text Box 30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84" name="Text Box 30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85" name="Text Box 30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86" name="Text Box 30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87" name="Text Box 30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88" name="Text Box 30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89" name="Text Box 30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90" name="Text Box 30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91" name="Text Box 30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92" name="Text Box 30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93" name="Text Box 30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94" name="Text Box 30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95" name="Text Box 30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96" name="Text Box 30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97" name="Text Box 30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98" name="Text Box 30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299" name="Text Box 30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00" name="Text Box 30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01" name="Text Box 30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02" name="Text Box 30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03" name="Text Box 30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04" name="Text Box 30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05" name="Text Box 30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06" name="Text Box 30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07" name="Text Box 30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08" name="Text Box 30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09" name="Text Box 30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10" name="Text Box 30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11" name="Text Box 30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12" name="Text Box 30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13" name="Text Box 30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14" name="Text Box 30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15" name="Text Box 30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16" name="Text Box 30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17" name="Text Box 30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18" name="Text Box 30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19" name="Text Box 31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20" name="Text Box 31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21" name="Text Box 31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22" name="Text Box 31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23" name="Text Box 31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24" name="Text Box 31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25" name="Text Box 31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26" name="Text Box 31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27" name="Text Box 31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28" name="Text Box 31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29" name="Text Box 31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30" name="Text Box 31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31" name="Text Box 31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32" name="Text Box 31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33" name="Text Box 31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34" name="Text Box 31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35" name="Text Box 31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36" name="Text Box 31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37" name="Text Box 31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38" name="Text Box 31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39" name="Text Box 31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40" name="Text Box 31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41" name="Text Box 31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42" name="Text Box 31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43" name="Text Box 31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44" name="Text Box 31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45" name="Text Box 31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46" name="Text Box 31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47" name="Text Box 31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48" name="Text Box 31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49" name="Text Box 31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50" name="Text Box 31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51" name="Text Box 31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52" name="Text Box 31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53" name="Text Box 31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54" name="Text Box 31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55" name="Text Box 31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56" name="Text Box 31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57" name="Text Box 31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58" name="Text Box 31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59" name="Text Box 31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60" name="Text Box 31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61" name="Text Box 31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62" name="Text Box 31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63" name="Text Box 31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64" name="Text Box 31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65" name="Text Box 31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66" name="Text Box 31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67" name="Text Box 31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68" name="Text Box 31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69" name="Text Box 31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70" name="Text Box 31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71" name="Text Box 31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72" name="Text Box 31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73" name="Text Box 31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74" name="Text Box 31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75" name="Text Box 31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76" name="Text Box 31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77" name="Text Box 31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78" name="Text Box 31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79" name="Text Box 31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80" name="Text Box 31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81" name="Text Box 31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82" name="Text Box 31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83" name="Text Box 31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84" name="Text Box 31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85" name="Text Box 31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86" name="Text Box 31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87" name="Text Box 31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88" name="Text Box 31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89" name="Text Box 31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90" name="Text Box 31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91" name="Text Box 31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92" name="Text Box 31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93" name="Text Box 31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94" name="Text Box 31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95" name="Text Box 31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96" name="Text Box 31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97" name="Text Box 31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98" name="Text Box 31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399" name="Text Box 31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00" name="Text Box 31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01" name="Text Box 31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02" name="Text Box 31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03" name="Text Box 31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04" name="Text Box 31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05" name="Text Box 31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06" name="Text Box 31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07" name="Text Box 31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08" name="Text Box 31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09" name="Text Box 31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10" name="Text Box 31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11" name="Text Box 31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12" name="Text Box 31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13" name="Text Box 31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14" name="Text Box 31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15" name="Text Box 31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16" name="Text Box 31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17" name="Text Box 31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18" name="Text Box 31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19" name="Text Box 32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20" name="Text Box 32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21" name="Text Box 32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22" name="Text Box 32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23" name="Text Box 32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24" name="Text Box 32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25" name="Text Box 32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26" name="Text Box 32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27" name="Text Box 32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28" name="Text Box 32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29" name="Text Box 32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30" name="Text Box 32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31" name="Text Box 32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32" name="Text Box 32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33" name="Text Box 32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34" name="Text Box 32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35" name="Text Box 32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36" name="Text Box 32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37" name="Text Box 32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38" name="Text Box 32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39" name="Text Box 32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40" name="Text Box 32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41" name="Text Box 32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42" name="Text Box 32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43" name="Text Box 32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44" name="Text Box 32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45" name="Text Box 32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46" name="Text Box 32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47" name="Text Box 32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48" name="Text Box 32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49" name="Text Box 32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50" name="Text Box 32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51" name="Text Box 32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52" name="Text Box 32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53" name="Text Box 32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54" name="Text Box 32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55" name="Text Box 32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56" name="Text Box 32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57" name="Text Box 32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58" name="Text Box 32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59" name="Text Box 32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60" name="Text Box 32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61" name="Text Box 32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62" name="Text Box 32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63" name="Text Box 32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64" name="Text Box 32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65" name="Text Box 32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66" name="Text Box 32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67" name="Text Box 32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68" name="Text Box 32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69" name="Text Box 32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70" name="Text Box 32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71" name="Text Box 32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72" name="Text Box 32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73" name="Text Box 32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74" name="Text Box 32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75" name="Text Box 32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76" name="Text Box 32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77" name="Text Box 32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78" name="Text Box 32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79" name="Text Box 32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80" name="Text Box 32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81" name="Text Box 32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82" name="Text Box 32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83" name="Text Box 32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84" name="Text Box 32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85" name="Text Box 32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86" name="Text Box 32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87" name="Text Box 32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88" name="Text Box 32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89" name="Text Box 32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90" name="Text Box 32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91" name="Text Box 32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92" name="Text Box 32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93" name="Text Box 32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94" name="Text Box 32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95" name="Text Box 32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96" name="Text Box 32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97" name="Text Box 32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98" name="Text Box 32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499" name="Text Box 32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00" name="Text Box 32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01" name="Text Box 32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02" name="Text Box 32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03" name="Text Box 32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04" name="Text Box 32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05" name="Text Box 32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06" name="Text Box 32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07" name="Text Box 32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08" name="Text Box 32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09" name="Text Box 32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10" name="Text Box 32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11" name="Text Box 32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12" name="Text Box 32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13" name="Text Box 32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14" name="Text Box 32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15" name="Text Box 32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16" name="Text Box 32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17" name="Text Box 32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18" name="Text Box 32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19" name="Text Box 33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20" name="Text Box 33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21" name="Text Box 33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22" name="Text Box 33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23" name="Text Box 33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24" name="Text Box 33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25" name="Text Box 33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26" name="Text Box 33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27" name="Text Box 33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28" name="Text Box 33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29" name="Text Box 33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30" name="Text Box 33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31" name="Text Box 33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32" name="Text Box 33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33" name="Text Box 33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34" name="Text Box 33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35" name="Text Box 33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36" name="Text Box 33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37" name="Text Box 33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38" name="Text Box 33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39" name="Text Box 33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40" name="Text Box 33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41" name="Text Box 33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42" name="Text Box 33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43" name="Text Box 33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44" name="Text Box 33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45" name="Text Box 33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46" name="Text Box 33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47" name="Text Box 33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48" name="Text Box 33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49" name="Text Box 33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50" name="Text Box 33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51" name="Text Box 33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52" name="Text Box 33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53" name="Text Box 33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54" name="Text Box 33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55" name="Text Box 33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56" name="Text Box 33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57" name="Text Box 33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58" name="Text Box 33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59" name="Text Box 33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60" name="Text Box 33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61" name="Text Box 33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62" name="Text Box 33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63" name="Text Box 33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64" name="Text Box 33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65" name="Text Box 33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66" name="Text Box 33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67" name="Text Box 33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68" name="Text Box 33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69" name="Text Box 33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70" name="Text Box 33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71" name="Text Box 33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72" name="Text Box 33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73" name="Text Box 33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74" name="Text Box 33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75" name="Text Box 33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76" name="Text Box 33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77" name="Text Box 33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78" name="Text Box 33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79" name="Text Box 33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80" name="Text Box 33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81" name="Text Box 33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82" name="Text Box 33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83" name="Text Box 33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84" name="Text Box 33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85" name="Text Box 33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86" name="Text Box 33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87" name="Text Box 33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88" name="Text Box 33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89" name="Text Box 33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90" name="Text Box 33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91" name="Text Box 33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92" name="Text Box 33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93" name="Text Box 33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94" name="Text Box 33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95" name="Text Box 33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96" name="Text Box 33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97" name="Text Box 33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98" name="Text Box 33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599" name="Text Box 33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00" name="Text Box 33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01" name="Text Box 33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02" name="Text Box 33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03" name="Text Box 33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04" name="Text Box 33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05" name="Text Box 33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06" name="Text Box 33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07" name="Text Box 33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08" name="Text Box 33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09" name="Text Box 33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10" name="Text Box 33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11" name="Text Box 33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12" name="Text Box 33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13" name="Text Box 33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14" name="Text Box 33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15" name="Text Box 33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16" name="Text Box 33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17" name="Text Box 33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18" name="Text Box 33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19" name="Text Box 34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20" name="Text Box 34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21" name="Text Box 34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22" name="Text Box 34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23" name="Text Box 34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24" name="Text Box 34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25" name="Text Box 34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26" name="Text Box 34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27" name="Text Box 34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28" name="Text Box 34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29" name="Text Box 34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30" name="Text Box 34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31" name="Text Box 34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32" name="Text Box 34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33" name="Text Box 34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34" name="Text Box 34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35" name="Text Box 34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36" name="Text Box 34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37" name="Text Box 34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38" name="Text Box 34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39" name="Text Box 34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40" name="Text Box 34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41" name="Text Box 34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42" name="Text Box 34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43" name="Text Box 34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44" name="Text Box 34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45" name="Text Box 34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46" name="Text Box 34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47" name="Text Box 34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48" name="Text Box 34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49" name="Text Box 34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50" name="Text Box 34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51" name="Text Box 34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52" name="Text Box 34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53" name="Text Box 34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54" name="Text Box 34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55" name="Text Box 34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56" name="Text Box 34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57" name="Text Box 34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58" name="Text Box 34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59" name="Text Box 34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60" name="Text Box 34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61" name="Text Box 34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62" name="Text Box 34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63" name="Text Box 34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64" name="Text Box 34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65" name="Text Box 34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66" name="Text Box 34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67" name="Text Box 34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68" name="Text Box 34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69" name="Text Box 34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70" name="Text Box 34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71" name="Text Box 34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72" name="Text Box 34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73" name="Text Box 34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74" name="Text Box 34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75" name="Text Box 34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76" name="Text Box 34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77" name="Text Box 34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78" name="Text Box 34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79" name="Text Box 34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80" name="Text Box 34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81" name="Text Box 34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82" name="Text Box 34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83" name="Text Box 34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84" name="Text Box 34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85" name="Text Box 34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86" name="Text Box 34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87" name="Text Box 34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88" name="Text Box 34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89" name="Text Box 34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90" name="Text Box 34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91" name="Text Box 34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92" name="Text Box 34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93" name="Text Box 34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94" name="Text Box 34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95" name="Text Box 34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96" name="Text Box 34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97" name="Text Box 34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98" name="Text Box 34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699" name="Text Box 34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00" name="Text Box 34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01" name="Text Box 34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02" name="Text Box 34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03" name="Text Box 34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04" name="Text Box 34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05" name="Text Box 34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06" name="Text Box 34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07" name="Text Box 34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08" name="Text Box 34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09" name="Text Box 34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10" name="Text Box 34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11" name="Text Box 34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12" name="Text Box 34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13" name="Text Box 34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14" name="Text Box 34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15" name="Text Box 34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16" name="Text Box 34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17" name="Text Box 34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18" name="Text Box 34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19" name="Text Box 35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20" name="Text Box 35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21" name="Text Box 35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22" name="Text Box 35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23" name="Text Box 35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24" name="Text Box 35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25" name="Text Box 35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26" name="Text Box 35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27" name="Text Box 35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28" name="Text Box 35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29" name="Text Box 35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30" name="Text Box 35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31" name="Text Box 35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32" name="Text Box 35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33" name="Text Box 35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34" name="Text Box 35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35" name="Text Box 35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36" name="Text Box 35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37" name="Text Box 35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38" name="Text Box 35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39" name="Text Box 35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40" name="Text Box 35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41" name="Text Box 35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42" name="Text Box 35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43" name="Text Box 35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44" name="Text Box 35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45" name="Text Box 35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46" name="Text Box 35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47" name="Text Box 35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48" name="Text Box 35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49" name="Text Box 35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50" name="Text Box 35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51" name="Text Box 35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52" name="Text Box 35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53" name="Text Box 35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54" name="Text Box 35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55" name="Text Box 35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56" name="Text Box 35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57" name="Text Box 35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58" name="Text Box 35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59" name="Text Box 35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60" name="Text Box 35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61" name="Text Box 35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62" name="Text Box 35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63" name="Text Box 35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64" name="Text Box 35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65" name="Text Box 35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66" name="Text Box 35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67" name="Text Box 35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68" name="Text Box 35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69" name="Text Box 35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70" name="Text Box 35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71" name="Text Box 35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72" name="Text Box 35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73" name="Text Box 35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74" name="Text Box 35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75" name="Text Box 35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76" name="Text Box 35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77" name="Text Box 35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78" name="Text Box 35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79" name="Text Box 35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80" name="Text Box 35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81" name="Text Box 35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82" name="Text Box 35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83" name="Text Box 35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84" name="Text Box 35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85" name="Text Box 35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86" name="Text Box 35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87" name="Text Box 35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88" name="Text Box 35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89" name="Text Box 35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90" name="Text Box 35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91" name="Text Box 35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92" name="Text Box 35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93" name="Text Box 35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94" name="Text Box 35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95" name="Text Box 35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96" name="Text Box 35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97" name="Text Box 35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98" name="Text Box 35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799" name="Text Box 35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00" name="Text Box 35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01" name="Text Box 35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02" name="Text Box 35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03" name="Text Box 35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04" name="Text Box 35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05" name="Text Box 35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06" name="Text Box 35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07" name="Text Box 35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08" name="Text Box 35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09" name="Text Box 35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10" name="Text Box 35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11" name="Text Box 35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12" name="Text Box 35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13" name="Text Box 35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14" name="Text Box 35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15" name="Text Box 35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16" name="Text Box 35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17" name="Text Box 35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18" name="Text Box 35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19" name="Text Box 36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20" name="Text Box 36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21" name="Text Box 36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22" name="Text Box 36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23" name="Text Box 36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24" name="Text Box 36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25" name="Text Box 36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26" name="Text Box 36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27" name="Text Box 36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28" name="Text Box 36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29" name="Text Box 36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30" name="Text Box 36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31" name="Text Box 36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32" name="Text Box 36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33" name="Text Box 36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34" name="Text Box 36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35" name="Text Box 36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36" name="Text Box 36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37" name="Text Box 36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38" name="Text Box 36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39" name="Text Box 36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40" name="Text Box 36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41" name="Text Box 36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42" name="Text Box 36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43" name="Text Box 36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44" name="Text Box 36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45" name="Text Box 36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46" name="Text Box 36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47" name="Text Box 36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48" name="Text Box 36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49" name="Text Box 36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50" name="Text Box 36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51" name="Text Box 36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52" name="Text Box 36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53" name="Text Box 36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54" name="Text Box 36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55" name="Text Box 36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56" name="Text Box 36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57" name="Text Box 36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58" name="Text Box 36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59" name="Text Box 36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60" name="Text Box 36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61" name="Text Box 36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62" name="Text Box 36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63" name="Text Box 36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64" name="Text Box 36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65" name="Text Box 36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66" name="Text Box 36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67" name="Text Box 36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68" name="Text Box 36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69" name="Text Box 36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70" name="Text Box 36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71" name="Text Box 36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72" name="Text Box 36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73" name="Text Box 36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74" name="Text Box 36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75" name="Text Box 36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76" name="Text Box 36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77" name="Text Box 36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78" name="Text Box 36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79" name="Text Box 36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80" name="Text Box 36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81" name="Text Box 36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82" name="Text Box 36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83" name="Text Box 36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84" name="Text Box 36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85" name="Text Box 36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86" name="Text Box 36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87" name="Text Box 36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88" name="Text Box 36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89" name="Text Box 36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90" name="Text Box 36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91" name="Text Box 36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92" name="Text Box 36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93" name="Text Box 36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94" name="Text Box 36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95" name="Text Box 36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96" name="Text Box 36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97" name="Text Box 36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98" name="Text Box 36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899" name="Text Box 36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00" name="Text Box 36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01" name="Text Box 36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02" name="Text Box 36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03" name="Text Box 36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04" name="Text Box 36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05" name="Text Box 36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06" name="Text Box 36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07" name="Text Box 36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08" name="Text Box 36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09" name="Text Box 36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10" name="Text Box 36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11" name="Text Box 36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12" name="Text Box 36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13" name="Text Box 36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14" name="Text Box 36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15" name="Text Box 36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16" name="Text Box 36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17" name="Text Box 36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18" name="Text Box 36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19" name="Text Box 37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20" name="Text Box 37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21" name="Text Box 37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22" name="Text Box 37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23" name="Text Box 37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24" name="Text Box 37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25" name="Text Box 37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26" name="Text Box 37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27" name="Text Box 37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28" name="Text Box 37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29" name="Text Box 37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30" name="Text Box 37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31" name="Text Box 37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32" name="Text Box 37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33" name="Text Box 37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34" name="Text Box 37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35" name="Text Box 37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36" name="Text Box 37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37" name="Text Box 37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38" name="Text Box 37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39" name="Text Box 37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40" name="Text Box 37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41" name="Text Box 37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42" name="Text Box 37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43" name="Text Box 37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44" name="Text Box 37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45" name="Text Box 37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46" name="Text Box 37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47" name="Text Box 37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48" name="Text Box 37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49" name="Text Box 37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50" name="Text Box 37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51" name="Text Box 37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52" name="Text Box 37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53" name="Text Box 37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54" name="Text Box 37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55" name="Text Box 37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56" name="Text Box 37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57" name="Text Box 37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58" name="Text Box 37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59" name="Text Box 37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60" name="Text Box 37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61" name="Text Box 37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62" name="Text Box 37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63" name="Text Box 37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64" name="Text Box 37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65" name="Text Box 37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66" name="Text Box 37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67" name="Text Box 37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68" name="Text Box 37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69" name="Text Box 37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70" name="Text Box 37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71" name="Text Box 37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72" name="Text Box 37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73" name="Text Box 37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74" name="Text Box 37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75" name="Text Box 37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76" name="Text Box 37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77" name="Text Box 37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78" name="Text Box 37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79" name="Text Box 37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80" name="Text Box 37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81" name="Text Box 37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82" name="Text Box 37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83" name="Text Box 37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84" name="Text Box 37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85" name="Text Box 37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86" name="Text Box 37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87" name="Text Box 37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88" name="Text Box 37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89" name="Text Box 37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90" name="Text Box 37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91" name="Text Box 37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92" name="Text Box 37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93" name="Text Box 37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94" name="Text Box 37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95" name="Text Box 37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96" name="Text Box 37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97" name="Text Box 37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98" name="Text Box 37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5999" name="Text Box 37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00" name="Text Box 37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01" name="Text Box 37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02" name="Text Box 37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03" name="Text Box 37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04" name="Text Box 37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05" name="Text Box 37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06" name="Text Box 37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07" name="Text Box 37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08" name="Text Box 37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09" name="Text Box 37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10" name="Text Box 37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11" name="Text Box 37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12" name="Text Box 37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13" name="Text Box 37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14" name="Text Box 37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15" name="Text Box 37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16" name="Text Box 37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17" name="Text Box 37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18" name="Text Box 37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19" name="Text Box 38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20" name="Text Box 38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21" name="Text Box 38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22" name="Text Box 38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23" name="Text Box 38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24" name="Text Box 38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25" name="Text Box 38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26" name="Text Box 38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27" name="Text Box 38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28" name="Text Box 38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29" name="Text Box 38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30" name="Text Box 38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31" name="Text Box 38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32" name="Text Box 38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33" name="Text Box 38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34" name="Text Box 38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35" name="Text Box 38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36" name="Text Box 38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37" name="Text Box 38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38" name="Text Box 38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39" name="Text Box 38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40" name="Text Box 38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41" name="Text Box 38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42" name="Text Box 38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43" name="Text Box 38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44" name="Text Box 38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45" name="Text Box 38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46" name="Text Box 38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47" name="Text Box 38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48" name="Text Box 38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49" name="Text Box 38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50" name="Text Box 38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51" name="Text Box 38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52" name="Text Box 38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53" name="Text Box 38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54" name="Text Box 38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55" name="Text Box 38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56" name="Text Box 38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57" name="Text Box 38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58" name="Text Box 38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59" name="Text Box 38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60" name="Text Box 38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61" name="Text Box 38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62" name="Text Box 38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63" name="Text Box 38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64" name="Text Box 38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65" name="Text Box 38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66" name="Text Box 38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67" name="Text Box 38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68" name="Text Box 38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69" name="Text Box 38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70" name="Text Box 38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71" name="Text Box 38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72" name="Text Box 38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73" name="Text Box 38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74" name="Text Box 38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75" name="Text Box 38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76" name="Text Box 38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77" name="Text Box 38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78" name="Text Box 38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79" name="Text Box 38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80" name="Text Box 38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81" name="Text Box 38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82" name="Text Box 38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83" name="Text Box 38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84" name="Text Box 38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85" name="Text Box 38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86" name="Text Box 38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87" name="Text Box 38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88" name="Text Box 38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89" name="Text Box 38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90" name="Text Box 38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91" name="Text Box 38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92" name="Text Box 38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93" name="Text Box 38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94" name="Text Box 38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95" name="Text Box 38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96" name="Text Box 38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97" name="Text Box 38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98" name="Text Box 38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099" name="Text Box 38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00" name="Text Box 38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01" name="Text Box 38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02" name="Text Box 38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03" name="Text Box 38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04" name="Text Box 38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05" name="Text Box 38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06" name="Text Box 38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07" name="Text Box 38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08" name="Text Box 38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09" name="Text Box 38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10" name="Text Box 38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11" name="Text Box 38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12" name="Text Box 38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13" name="Text Box 38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14" name="Text Box 38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15" name="Text Box 38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16" name="Text Box 38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17" name="Text Box 38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18" name="Text Box 38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19" name="Text Box 39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20" name="Text Box 39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21" name="Text Box 39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22" name="Text Box 39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23" name="Text Box 39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24" name="Text Box 39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25" name="Text Box 39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26" name="Text Box 39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27" name="Text Box 39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28" name="Text Box 39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29" name="Text Box 39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30" name="Text Box 39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31" name="Text Box 39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32" name="Text Box 39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33" name="Text Box 39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34" name="Text Box 39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35" name="Text Box 39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36" name="Text Box 39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37" name="Text Box 39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38" name="Text Box 39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39" name="Text Box 39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40" name="Text Box 39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41" name="Text Box 39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42" name="Text Box 39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43" name="Text Box 39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44" name="Text Box 39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45" name="Text Box 39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46" name="Text Box 39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47" name="Text Box 39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48" name="Text Box 39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49" name="Text Box 39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50" name="Text Box 39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51" name="Text Box 39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52" name="Text Box 39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53" name="Text Box 39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54" name="Text Box 39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55" name="Text Box 39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56" name="Text Box 39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57" name="Text Box 39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58" name="Text Box 39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59" name="Text Box 39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60" name="Text Box 39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61" name="Text Box 39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62" name="Text Box 39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63" name="Text Box 39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64" name="Text Box 39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65" name="Text Box 39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66" name="Text Box 39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67" name="Text Box 39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68" name="Text Box 39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69" name="Text Box 39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70" name="Text Box 39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71" name="Text Box 39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72" name="Text Box 39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73" name="Text Box 39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74" name="Text Box 39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75" name="Text Box 39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76" name="Text Box 39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77" name="Text Box 39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78" name="Text Box 39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79" name="Text Box 39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80" name="Text Box 39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81" name="Text Box 39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82" name="Text Box 39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83" name="Text Box 39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84" name="Text Box 39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85" name="Text Box 39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86" name="Text Box 39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87" name="Text Box 39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88" name="Text Box 39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89" name="Text Box 39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90" name="Text Box 39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91" name="Text Box 39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92" name="Text Box 39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93" name="Text Box 39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94" name="Text Box 39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95" name="Text Box 39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96" name="Text Box 39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97" name="Text Box 39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98" name="Text Box 39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199" name="Text Box 39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00" name="Text Box 39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01" name="Text Box 39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02" name="Text Box 39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03" name="Text Box 39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04" name="Text Box 39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05" name="Text Box 39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06" name="Text Box 39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07" name="Text Box 39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08" name="Text Box 39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09" name="Text Box 39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10" name="Text Box 39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11" name="Text Box 39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12" name="Text Box 39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13" name="Text Box 39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14" name="Text Box 39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15" name="Text Box 39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16" name="Text Box 39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17" name="Text Box 39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18" name="Text Box 39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19" name="Text Box 40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20" name="Text Box 40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21" name="Text Box 40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22" name="Text Box 40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23" name="Text Box 40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24" name="Text Box 40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25" name="Text Box 40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26" name="Text Box 40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27" name="Text Box 40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28" name="Text Box 40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29" name="Text Box 40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30" name="Text Box 40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31" name="Text Box 40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32" name="Text Box 40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33" name="Text Box 40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34" name="Text Box 40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35" name="Text Box 40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36" name="Text Box 40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37" name="Text Box 40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38" name="Text Box 40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39" name="Text Box 40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40" name="Text Box 40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41" name="Text Box 40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42" name="Text Box 40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43" name="Text Box 40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44" name="Text Box 40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45" name="Text Box 40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46" name="Text Box 40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47" name="Text Box 40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48" name="Text Box 40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49" name="Text Box 40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50" name="Text Box 40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51" name="Text Box 40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52" name="Text Box 40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53" name="Text Box 40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54" name="Text Box 40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55" name="Text Box 40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56" name="Text Box 40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57" name="Text Box 40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58" name="Text Box 40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59" name="Text Box 40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60" name="Text Box 40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61" name="Text Box 40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62" name="Text Box 40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63" name="Text Box 40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64" name="Text Box 40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65" name="Text Box 40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66" name="Text Box 40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67" name="Text Box 40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68" name="Text Box 40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69" name="Text Box 40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70" name="Text Box 40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71" name="Text Box 40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72" name="Text Box 40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73" name="Text Box 40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74" name="Text Box 40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75" name="Text Box 40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76" name="Text Box 40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77" name="Text Box 40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78" name="Text Box 40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79" name="Text Box 40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80" name="Text Box 40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81" name="Text Box 40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82" name="Text Box 40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83" name="Text Box 40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84" name="Text Box 40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85" name="Text Box 40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86" name="Text Box 40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87" name="Text Box 40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88" name="Text Box 40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89" name="Text Box 40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90" name="Text Box 40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91" name="Text Box 40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92" name="Text Box 40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93" name="Text Box 40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94" name="Text Box 40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95" name="Text Box 40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96" name="Text Box 40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97" name="Text Box 40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98" name="Text Box 40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299" name="Text Box 40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00" name="Text Box 40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01" name="Text Box 40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02" name="Text Box 40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03" name="Text Box 40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04" name="Text Box 40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05" name="Text Box 40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06" name="Text Box 40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07" name="Text Box 40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08" name="Text Box 40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09" name="Text Box 40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10" name="Text Box 40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11" name="Text Box 40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12" name="Text Box 40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13" name="Text Box 40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14" name="Text Box 40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15" name="Text Box 40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16" name="Text Box 40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17" name="Text Box 40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18" name="Text Box 40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19" name="Text Box 41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20" name="Text Box 41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21" name="Text Box 41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22" name="Text Box 41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23" name="Text Box 41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24" name="Text Box 41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25" name="Text Box 41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26" name="Text Box 41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27" name="Text Box 41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28" name="Text Box 41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29" name="Text Box 41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30" name="Text Box 41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31" name="Text Box 41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32" name="Text Box 41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33" name="Text Box 41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34" name="Text Box 41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35" name="Text Box 41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36" name="Text Box 41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37" name="Text Box 41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38" name="Text Box 41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39" name="Text Box 41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40" name="Text Box 41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41" name="Text Box 41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42" name="Text Box 41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43" name="Text Box 41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44" name="Text Box 41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45" name="Text Box 41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46" name="Text Box 41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47" name="Text Box 41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48" name="Text Box 41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49" name="Text Box 41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50" name="Text Box 41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51" name="Text Box 41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52" name="Text Box 41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53" name="Text Box 41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54" name="Text Box 41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55" name="Text Box 41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56" name="Text Box 41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57" name="Text Box 41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58" name="Text Box 41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59" name="Text Box 41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60" name="Text Box 41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61" name="Text Box 41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62" name="Text Box 41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63" name="Text Box 41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64" name="Text Box 41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65" name="Text Box 41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66" name="Text Box 41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67" name="Text Box 41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68" name="Text Box 41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69" name="Text Box 41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70" name="Text Box 41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71" name="Text Box 41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72" name="Text Box 41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73" name="Text Box 41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74" name="Text Box 41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75" name="Text Box 41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76" name="Text Box 41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77" name="Text Box 41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78" name="Text Box 41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79" name="Text Box 41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80" name="Text Box 41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81" name="Text Box 41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82" name="Text Box 41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83" name="Text Box 41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84" name="Text Box 41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85" name="Text Box 41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86" name="Text Box 41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87" name="Text Box 41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88" name="Text Box 41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89" name="Text Box 41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90" name="Text Box 41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91" name="Text Box 41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92" name="Text Box 41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93" name="Text Box 41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94" name="Text Box 41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95" name="Text Box 41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96" name="Text Box 41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97" name="Text Box 41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98" name="Text Box 41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399" name="Text Box 41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00" name="Text Box 41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01" name="Text Box 41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02" name="Text Box 41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03" name="Text Box 41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04" name="Text Box 41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05" name="Text Box 41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06" name="Text Box 41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07" name="Text Box 41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08" name="Text Box 41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09" name="Text Box 41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10" name="Text Box 41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11" name="Text Box 41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12" name="Text Box 41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13" name="Text Box 41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14" name="Text Box 41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15" name="Text Box 41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16" name="Text Box 41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17" name="Text Box 41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18" name="Text Box 41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19" name="Text Box 42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20" name="Text Box 42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21" name="Text Box 42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22" name="Text Box 42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23" name="Text Box 42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24" name="Text Box 42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25" name="Text Box 42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26" name="Text Box 42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27" name="Text Box 42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28" name="Text Box 42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29" name="Text Box 42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30" name="Text Box 42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31" name="Text Box 42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32" name="Text Box 42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33" name="Text Box 42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34" name="Text Box 42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35" name="Text Box 42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36" name="Text Box 42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37" name="Text Box 42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38" name="Text Box 42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39" name="Text Box 42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40" name="Text Box 42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41" name="Text Box 42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42" name="Text Box 42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43" name="Text Box 42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44" name="Text Box 42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45" name="Text Box 42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46" name="Text Box 42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47" name="Text Box 42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48" name="Text Box 42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49" name="Text Box 42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50" name="Text Box 42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51" name="Text Box 42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52" name="Text Box 42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53" name="Text Box 42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54" name="Text Box 42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55" name="Text Box 42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56" name="Text Box 42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57" name="Text Box 42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58" name="Text Box 42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59" name="Text Box 42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60" name="Text Box 42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61" name="Text Box 42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62" name="Text Box 42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63" name="Text Box 42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64" name="Text Box 42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65" name="Text Box 42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66" name="Text Box 42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67" name="Text Box 42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68" name="Text Box 42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69" name="Text Box 42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70" name="Text Box 42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71" name="Text Box 42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72" name="Text Box 42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73" name="Text Box 42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74" name="Text Box 42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75" name="Text Box 42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76" name="Text Box 42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77" name="Text Box 42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78" name="Text Box 42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79" name="Text Box 42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80" name="Text Box 42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81" name="Text Box 42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82" name="Text Box 42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83" name="Text Box 42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84" name="Text Box 42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85" name="Text Box 42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86" name="Text Box 42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87" name="Text Box 42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88" name="Text Box 42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89" name="Text Box 42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90" name="Text Box 42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91" name="Text Box 42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92" name="Text Box 42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93" name="Text Box 42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94" name="Text Box 42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95" name="Text Box 42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96" name="Text Box 42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97" name="Text Box 42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98" name="Text Box 42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499" name="Text Box 42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00" name="Text Box 42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01" name="Text Box 42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02" name="Text Box 42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03" name="Text Box 42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04" name="Text Box 42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05" name="Text Box 42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06" name="Text Box 42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07" name="Text Box 42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08" name="Text Box 42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09" name="Text Box 42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10" name="Text Box 42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11" name="Text Box 42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12" name="Text Box 42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13" name="Text Box 42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14" name="Text Box 42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15" name="Text Box 42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16" name="Text Box 42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17" name="Text Box 42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18" name="Text Box 42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19" name="Text Box 43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20" name="Text Box 43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21" name="Text Box 43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22" name="Text Box 43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23" name="Text Box 43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24" name="Text Box 43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25" name="Text Box 43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26" name="Text Box 43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27" name="Text Box 43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28" name="Text Box 43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29" name="Text Box 43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30" name="Text Box 43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31" name="Text Box 43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32" name="Text Box 43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33" name="Text Box 43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34" name="Text Box 43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35" name="Text Box 43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36" name="Text Box 43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37" name="Text Box 43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38" name="Text Box 43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39" name="Text Box 43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40" name="Text Box 43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41" name="Text Box 43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42" name="Text Box 43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43" name="Text Box 43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44" name="Text Box 43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45" name="Text Box 43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46" name="Text Box 43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47" name="Text Box 43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48" name="Text Box 43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49" name="Text Box 43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50" name="Text Box 43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51" name="Text Box 43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52" name="Text Box 43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53" name="Text Box 43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54" name="Text Box 43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55" name="Text Box 43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56" name="Text Box 43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57" name="Text Box 43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58" name="Text Box 43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59" name="Text Box 43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60" name="Text Box 43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61" name="Text Box 43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62" name="Text Box 43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63" name="Text Box 43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64" name="Text Box 43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65" name="Text Box 43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66" name="Text Box 43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67" name="Text Box 43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68" name="Text Box 43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69" name="Text Box 43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70" name="Text Box 43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71" name="Text Box 43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72" name="Text Box 43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73" name="Text Box 43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74" name="Text Box 43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75" name="Text Box 43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76" name="Text Box 43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77" name="Text Box 43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78" name="Text Box 43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79" name="Text Box 43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80" name="Text Box 43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81" name="Text Box 43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82" name="Text Box 43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83" name="Text Box 43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84" name="Text Box 43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85" name="Text Box 43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86" name="Text Box 43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87" name="Text Box 43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88" name="Text Box 43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89" name="Text Box 43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90" name="Text Box 43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91" name="Text Box 43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92" name="Text Box 43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93" name="Text Box 43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94" name="Text Box 43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95" name="Text Box 43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96" name="Text Box 43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97" name="Text Box 43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98" name="Text Box 43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599" name="Text Box 43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00" name="Text Box 43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01" name="Text Box 43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02" name="Text Box 43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03" name="Text Box 43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04" name="Text Box 43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05" name="Text Box 43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06" name="Text Box 43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07" name="Text Box 43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08" name="Text Box 43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09" name="Text Box 43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10" name="Text Box 43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11" name="Text Box 43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12" name="Text Box 43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13" name="Text Box 43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14" name="Text Box 43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15" name="Text Box 43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16" name="Text Box 43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17" name="Text Box 43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18" name="Text Box 43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19" name="Text Box 44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20" name="Text Box 44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21" name="Text Box 44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22" name="Text Box 44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23" name="Text Box 44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24" name="Text Box 44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25" name="Text Box 44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26" name="Text Box 44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27" name="Text Box 44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28" name="Text Box 44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29" name="Text Box 44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30" name="Text Box 44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31" name="Text Box 44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32" name="Text Box 44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33" name="Text Box 44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34" name="Text Box 44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35" name="Text Box 44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36" name="Text Box 44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37" name="Text Box 44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38" name="Text Box 44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39" name="Text Box 44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40" name="Text Box 44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41" name="Text Box 44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42" name="Text Box 44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43" name="Text Box 44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44" name="Text Box 44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45" name="Text Box 44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46" name="Text Box 44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47" name="Text Box 44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48" name="Text Box 44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49" name="Text Box 44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50" name="Text Box 44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51" name="Text Box 44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52" name="Text Box 44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53" name="Text Box 44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54" name="Text Box 44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55" name="Text Box 44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56" name="Text Box 44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57" name="Text Box 44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58" name="Text Box 44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59" name="Text Box 44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60" name="Text Box 44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61" name="Text Box 44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62" name="Text Box 44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63" name="Text Box 44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64" name="Text Box 44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65" name="Text Box 44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66" name="Text Box 44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67" name="Text Box 44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68" name="Text Box 44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69" name="Text Box 44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70" name="Text Box 44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71" name="Text Box 44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72" name="Text Box 44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73" name="Text Box 44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74" name="Text Box 44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75" name="Text Box 44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76" name="Text Box 44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77" name="Text Box 44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78" name="Text Box 44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79" name="Text Box 44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80" name="Text Box 44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81" name="Text Box 44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82" name="Text Box 44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83" name="Text Box 44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84" name="Text Box 44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85" name="Text Box 44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86" name="Text Box 44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87" name="Text Box 44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88" name="Text Box 44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89" name="Text Box 44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90" name="Text Box 44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91" name="Text Box 44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92" name="Text Box 44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93" name="Text Box 44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94" name="Text Box 44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95" name="Text Box 44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96" name="Text Box 44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97" name="Text Box 44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98" name="Text Box 44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699" name="Text Box 44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00" name="Text Box 44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01" name="Text Box 44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02" name="Text Box 44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03" name="Text Box 44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04" name="Text Box 44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05" name="Text Box 44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06" name="Text Box 44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07" name="Text Box 44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08" name="Text Box 44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09" name="Text Box 44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10" name="Text Box 44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11" name="Text Box 44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12" name="Text Box 44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13" name="Text Box 44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14" name="Text Box 44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15" name="Text Box 44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16" name="Text Box 44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17" name="Text Box 44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18" name="Text Box 44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19" name="Text Box 45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20" name="Text Box 45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21" name="Text Box 45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22" name="Text Box 45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23" name="Text Box 45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24" name="Text Box 45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25" name="Text Box 45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26" name="Text Box 45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27" name="Text Box 45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28" name="Text Box 45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29" name="Text Box 45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30" name="Text Box 45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31" name="Text Box 45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32" name="Text Box 45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33" name="Text Box 45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34" name="Text Box 45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35" name="Text Box 45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36" name="Text Box 45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37" name="Text Box 45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38" name="Text Box 45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39" name="Text Box 45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40" name="Text Box 45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41" name="Text Box 45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42" name="Text Box 45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43" name="Text Box 45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44" name="Text Box 45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45" name="Text Box 45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46" name="Text Box 45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47" name="Text Box 45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48" name="Text Box 45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49" name="Text Box 45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50" name="Text Box 45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51" name="Text Box 45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52" name="Text Box 45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53" name="Text Box 45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54" name="Text Box 45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55" name="Text Box 45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56" name="Text Box 45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57" name="Text Box 45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58" name="Text Box 45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59" name="Text Box 45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60" name="Text Box 45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61" name="Text Box 45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62" name="Text Box 45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63" name="Text Box 45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64" name="Text Box 45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65" name="Text Box 45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66" name="Text Box 45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67" name="Text Box 45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68" name="Text Box 45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69" name="Text Box 45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70" name="Text Box 45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71" name="Text Box 45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72" name="Text Box 45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73" name="Text Box 45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74" name="Text Box 45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75" name="Text Box 45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76" name="Text Box 45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77" name="Text Box 45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78" name="Text Box 45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79" name="Text Box 45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80" name="Text Box 45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81" name="Text Box 45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82" name="Text Box 45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83" name="Text Box 45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84" name="Text Box 45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85" name="Text Box 45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86" name="Text Box 45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87" name="Text Box 45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88" name="Text Box 45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89" name="Text Box 45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90" name="Text Box 45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91" name="Text Box 45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92" name="Text Box 45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93" name="Text Box 45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94" name="Text Box 45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95" name="Text Box 45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96" name="Text Box 45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97" name="Text Box 45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98" name="Text Box 45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799" name="Text Box 45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00" name="Text Box 45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01" name="Text Box 45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02" name="Text Box 45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03" name="Text Box 45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04" name="Text Box 45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05" name="Text Box 45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06" name="Text Box 45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07" name="Text Box 45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08" name="Text Box 45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09" name="Text Box 45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10" name="Text Box 45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11" name="Text Box 45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12" name="Text Box 45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13" name="Text Box 45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14" name="Text Box 45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15" name="Text Box 45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16" name="Text Box 45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17" name="Text Box 45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18" name="Text Box 45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19" name="Text Box 46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20" name="Text Box 46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21" name="Text Box 46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22" name="Text Box 46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23" name="Text Box 46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24" name="Text Box 46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25" name="Text Box 46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26" name="Text Box 46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27" name="Text Box 46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28" name="Text Box 46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29" name="Text Box 46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30" name="Text Box 46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31" name="Text Box 46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32" name="Text Box 46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33" name="Text Box 46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34" name="Text Box 46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35" name="Text Box 46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36" name="Text Box 46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37" name="Text Box 46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38" name="Text Box 46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39" name="Text Box 46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40" name="Text Box 46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41" name="Text Box 46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42" name="Text Box 46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43" name="Text Box 46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44" name="Text Box 46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45" name="Text Box 46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46" name="Text Box 46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47" name="Text Box 46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48" name="Text Box 46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49" name="Text Box 46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50" name="Text Box 46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51" name="Text Box 46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52" name="Text Box 46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53" name="Text Box 46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54" name="Text Box 46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55" name="Text Box 46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56" name="Text Box 46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57" name="Text Box 46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58" name="Text Box 46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59" name="Text Box 46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60" name="Text Box 46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61" name="Text Box 46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62" name="Text Box 46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63" name="Text Box 46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64" name="Text Box 46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65" name="Text Box 46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66" name="Text Box 46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67" name="Text Box 46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68" name="Text Box 46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69" name="Text Box 46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70" name="Text Box 46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71" name="Text Box 46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72" name="Text Box 46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73" name="Text Box 46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74" name="Text Box 46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75" name="Text Box 46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76" name="Text Box 46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77" name="Text Box 46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78" name="Text Box 46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79" name="Text Box 46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80" name="Text Box 46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81" name="Text Box 46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82" name="Text Box 46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83" name="Text Box 46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84" name="Text Box 46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85" name="Text Box 46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86" name="Text Box 46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87" name="Text Box 46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88" name="Text Box 46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89" name="Text Box 46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90" name="Text Box 46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91" name="Text Box 46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92" name="Text Box 46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93" name="Text Box 46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94" name="Text Box 46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95" name="Text Box 46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96" name="Text Box 46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97" name="Text Box 46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98" name="Text Box 46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899" name="Text Box 46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00" name="Text Box 46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01" name="Text Box 46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02" name="Text Box 46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03" name="Text Box 46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04" name="Text Box 46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05" name="Text Box 46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06" name="Text Box 46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07" name="Text Box 46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08" name="Text Box 46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09" name="Text Box 46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10" name="Text Box 46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11" name="Text Box 46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12" name="Text Box 46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13" name="Text Box 46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14" name="Text Box 46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15" name="Text Box 46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16" name="Text Box 46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17" name="Text Box 46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18" name="Text Box 46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19" name="Text Box 47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20" name="Text Box 47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21" name="Text Box 47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22" name="Text Box 47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23" name="Text Box 47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24" name="Text Box 47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25" name="Text Box 47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26" name="Text Box 47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27" name="Text Box 47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28" name="Text Box 47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29" name="Text Box 47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30" name="Text Box 47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31" name="Text Box 47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32" name="Text Box 47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33" name="Text Box 47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34" name="Text Box 47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35" name="Text Box 47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36" name="Text Box 47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37" name="Text Box 47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38" name="Text Box 47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39" name="Text Box 47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40" name="Text Box 47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41" name="Text Box 47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42" name="Text Box 47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43" name="Text Box 47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44" name="Text Box 47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45" name="Text Box 47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46" name="Text Box 47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47" name="Text Box 47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48" name="Text Box 47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49" name="Text Box 47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50" name="Text Box 47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51" name="Text Box 47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52" name="Text Box 47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53" name="Text Box 47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54" name="Text Box 47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55" name="Text Box 47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56" name="Text Box 47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57" name="Text Box 47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58" name="Text Box 47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59" name="Text Box 47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60" name="Text Box 47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61" name="Text Box 47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62" name="Text Box 47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63" name="Text Box 47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64" name="Text Box 47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65" name="Text Box 47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66" name="Text Box 47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67" name="Text Box 47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68" name="Text Box 47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69" name="Text Box 47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70" name="Text Box 47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71" name="Text Box 47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72" name="Text Box 47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73" name="Text Box 47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74" name="Text Box 47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75" name="Text Box 47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76" name="Text Box 47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77" name="Text Box 47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78" name="Text Box 47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79" name="Text Box 47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80" name="Text Box 47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81" name="Text Box 47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82" name="Text Box 47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83" name="Text Box 47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84" name="Text Box 47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85" name="Text Box 47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86" name="Text Box 47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87" name="Text Box 47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88" name="Text Box 47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89" name="Text Box 47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90" name="Text Box 47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91" name="Text Box 47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92" name="Text Box 47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93" name="Text Box 47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94" name="Text Box 47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95" name="Text Box 47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96" name="Text Box 47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97" name="Text Box 47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98" name="Text Box 47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6999" name="Text Box 47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00" name="Text Box 47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01" name="Text Box 47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02" name="Text Box 47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03" name="Text Box 47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04" name="Text Box 47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05" name="Text Box 47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06" name="Text Box 47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07" name="Text Box 47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08" name="Text Box 47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09" name="Text Box 47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10" name="Text Box 47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11" name="Text Box 47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12" name="Text Box 47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13" name="Text Box 47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14" name="Text Box 47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15" name="Text Box 47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16" name="Text Box 47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17" name="Text Box 47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18" name="Text Box 47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19" name="Text Box 48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20" name="Text Box 48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21" name="Text Box 48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22" name="Text Box 48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23" name="Text Box 48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24" name="Text Box 48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25" name="Text Box 48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26" name="Text Box 48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27" name="Text Box 48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28" name="Text Box 48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29" name="Text Box 48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30" name="Text Box 48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31" name="Text Box 48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32" name="Text Box 48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33" name="Text Box 48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34" name="Text Box 48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35" name="Text Box 48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36" name="Text Box 48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37" name="Text Box 48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38" name="Text Box 48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39" name="Text Box 48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40" name="Text Box 48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41" name="Text Box 48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42" name="Text Box 48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43" name="Text Box 48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44" name="Text Box 48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45" name="Text Box 48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46" name="Text Box 48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47" name="Text Box 48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48" name="Text Box 48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49" name="Text Box 48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50" name="Text Box 48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51" name="Text Box 48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52" name="Text Box 48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53" name="Text Box 48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54" name="Text Box 48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55" name="Text Box 48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56" name="Text Box 48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57" name="Text Box 48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58" name="Text Box 48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59" name="Text Box 48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60" name="Text Box 48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61" name="Text Box 48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62" name="Text Box 48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63" name="Text Box 48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64" name="Text Box 48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65" name="Text Box 48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66" name="Text Box 48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67" name="Text Box 48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68" name="Text Box 48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69" name="Text Box 48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70" name="Text Box 48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71" name="Text Box 48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72" name="Text Box 48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73" name="Text Box 48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74" name="Text Box 48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75" name="Text Box 48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76" name="Text Box 48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77" name="Text Box 48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78" name="Text Box 48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79" name="Text Box 48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80" name="Text Box 48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81" name="Text Box 48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82" name="Text Box 48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83" name="Text Box 48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84" name="Text Box 48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85" name="Text Box 48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86" name="Text Box 48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87" name="Text Box 48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88" name="Text Box 48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89" name="Text Box 48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90" name="Text Box 48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91" name="Text Box 48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92" name="Text Box 48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93" name="Text Box 48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94" name="Text Box 48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95" name="Text Box 48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96" name="Text Box 48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97" name="Text Box 48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98" name="Text Box 48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099" name="Text Box 48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00" name="Text Box 48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01" name="Text Box 48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02" name="Text Box 48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03" name="Text Box 48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04" name="Text Box 48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05" name="Text Box 48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06" name="Text Box 48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07" name="Text Box 48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08" name="Text Box 48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09" name="Text Box 48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10" name="Text Box 48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11" name="Text Box 48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12" name="Text Box 48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13" name="Text Box 48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14" name="Text Box 48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15" name="Text Box 48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16" name="Text Box 48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17" name="Text Box 48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18" name="Text Box 48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19" name="Text Box 49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20" name="Text Box 49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21" name="Text Box 49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22" name="Text Box 49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23" name="Text Box 49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24" name="Text Box 49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25" name="Text Box 49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26" name="Text Box 49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27" name="Text Box 49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28" name="Text Box 49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29" name="Text Box 49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30" name="Text Box 49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31" name="Text Box 49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32" name="Text Box 49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33" name="Text Box 49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34" name="Text Box 49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35" name="Text Box 49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36" name="Text Box 49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37" name="Text Box 49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38" name="Text Box 49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39" name="Text Box 49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40" name="Text Box 49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41" name="Text Box 49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42" name="Text Box 49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43" name="Text Box 49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44" name="Text Box 49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45" name="Text Box 49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46" name="Text Box 49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47" name="Text Box 49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48" name="Text Box 49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49" name="Text Box 49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50" name="Text Box 49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51" name="Text Box 49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52" name="Text Box 49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53" name="Text Box 49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54" name="Text Box 49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55" name="Text Box 49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56" name="Text Box 49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57" name="Text Box 49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58" name="Text Box 49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59" name="Text Box 49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60" name="Text Box 49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61" name="Text Box 49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62" name="Text Box 49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63" name="Text Box 49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64" name="Text Box 49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65" name="Text Box 49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66" name="Text Box 49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67" name="Text Box 49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68" name="Text Box 49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69" name="Text Box 49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70" name="Text Box 49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71" name="Text Box 49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72" name="Text Box 49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73" name="Text Box 49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74" name="Text Box 49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75" name="Text Box 49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76" name="Text Box 49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77" name="Text Box 49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78" name="Text Box 49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79" name="Text Box 49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80" name="Text Box 49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81" name="Text Box 49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82" name="Text Box 49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83" name="Text Box 49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84" name="Text Box 49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85" name="Text Box 49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86" name="Text Box 49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87" name="Text Box 49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88" name="Text Box 49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89" name="Text Box 49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90" name="Text Box 49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91" name="Text Box 49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92" name="Text Box 49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93" name="Text Box 49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94" name="Text Box 49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95" name="Text Box 49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96" name="Text Box 49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97" name="Text Box 49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98" name="Text Box 49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199" name="Text Box 49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00" name="Text Box 49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01" name="Text Box 49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02" name="Text Box 49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03" name="Text Box 49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04" name="Text Box 49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05" name="Text Box 49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06" name="Text Box 49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07" name="Text Box 49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08" name="Text Box 49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09" name="Text Box 49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10" name="Text Box 49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11" name="Text Box 49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12" name="Text Box 49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13" name="Text Box 49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14" name="Text Box 49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15" name="Text Box 49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16" name="Text Box 49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17" name="Text Box 49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18" name="Text Box 49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19" name="Text Box 50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20" name="Text Box 50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21" name="Text Box 50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22" name="Text Box 50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23" name="Text Box 50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24" name="Text Box 50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25" name="Text Box 50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26" name="Text Box 50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27" name="Text Box 50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28" name="Text Box 50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29" name="Text Box 50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30" name="Text Box 50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31" name="Text Box 50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32" name="Text Box 50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33" name="Text Box 50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34" name="Text Box 50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35" name="Text Box 50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36" name="Text Box 50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37" name="Text Box 50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38" name="Text Box 50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39" name="Text Box 50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40" name="Text Box 50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41" name="Text Box 50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42" name="Text Box 50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43" name="Text Box 50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44" name="Text Box 50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45" name="Text Box 50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46" name="Text Box 50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47" name="Text Box 50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48" name="Text Box 50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49" name="Text Box 50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50" name="Text Box 50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51" name="Text Box 50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52" name="Text Box 50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53" name="Text Box 50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54" name="Text Box 50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55" name="Text Box 50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56" name="Text Box 50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57" name="Text Box 50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58" name="Text Box 50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59" name="Text Box 50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60" name="Text Box 50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61" name="Text Box 50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62" name="Text Box 50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63" name="Text Box 50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64" name="Text Box 50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65" name="Text Box 50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66" name="Text Box 50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67" name="Text Box 50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68" name="Text Box 50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69" name="Text Box 50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70" name="Text Box 50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71" name="Text Box 50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72" name="Text Box 50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73" name="Text Box 50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74" name="Text Box 50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75" name="Text Box 50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76" name="Text Box 50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77" name="Text Box 50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78" name="Text Box 50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79" name="Text Box 50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80" name="Text Box 50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81" name="Text Box 50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82" name="Text Box 50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83" name="Text Box 50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84" name="Text Box 50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85" name="Text Box 50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86" name="Text Box 50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87" name="Text Box 50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88" name="Text Box 50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89" name="Text Box 50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90" name="Text Box 50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91" name="Text Box 50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92" name="Text Box 50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93" name="Text Box 50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94" name="Text Box 50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95" name="Text Box 50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96" name="Text Box 50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97" name="Text Box 50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98" name="Text Box 50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299" name="Text Box 50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00" name="Text Box 50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01" name="Text Box 50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02" name="Text Box 50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03" name="Text Box 50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04" name="Text Box 50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05" name="Text Box 50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06" name="Text Box 50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07" name="Text Box 50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08" name="Text Box 50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09" name="Text Box 50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10" name="Text Box 50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11" name="Text Box 50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12" name="Text Box 50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13" name="Text Box 50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14" name="Text Box 50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15" name="Text Box 50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16" name="Text Box 50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17" name="Text Box 50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18" name="Text Box 50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19" name="Text Box 51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20" name="Text Box 51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21" name="Text Box 51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22" name="Text Box 51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23" name="Text Box 51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24" name="Text Box 51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25" name="Text Box 51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26" name="Text Box 51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27" name="Text Box 51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28" name="Text Box 51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29" name="Text Box 51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30" name="Text Box 51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31" name="Text Box 51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32" name="Text Box 51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33" name="Text Box 51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34" name="Text Box 51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35" name="Text Box 51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36" name="Text Box 51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37" name="Text Box 51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38" name="Text Box 51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39" name="Text Box 51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40" name="Text Box 51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41" name="Text Box 51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42" name="Text Box 51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43" name="Text Box 51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44" name="Text Box 51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45" name="Text Box 51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46" name="Text Box 51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47" name="Text Box 51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48" name="Text Box 51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49" name="Text Box 51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50" name="Text Box 51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51" name="Text Box 51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52" name="Text Box 51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53" name="Text Box 51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54" name="Text Box 51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55" name="Text Box 51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56" name="Text Box 51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57" name="Text Box 51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58" name="Text Box 51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59" name="Text Box 51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60" name="Text Box 51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61" name="Text Box 51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62" name="Text Box 51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63" name="Text Box 51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64" name="Text Box 51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65" name="Text Box 51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66" name="Text Box 51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67" name="Text Box 51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68" name="Text Box 51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69" name="Text Box 51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70" name="Text Box 51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71" name="Text Box 51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72" name="Text Box 51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73" name="Text Box 51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74" name="Text Box 51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75" name="Text Box 51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76" name="Text Box 51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77" name="Text Box 51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78" name="Text Box 51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79" name="Text Box 51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80" name="Text Box 51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81" name="Text Box 51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82" name="Text Box 51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83" name="Text Box 51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84" name="Text Box 51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85" name="Text Box 51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86" name="Text Box 51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87" name="Text Box 51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88" name="Text Box 51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89" name="Text Box 51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90" name="Text Box 51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91" name="Text Box 51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92" name="Text Box 51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93" name="Text Box 51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94" name="Text Box 51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95" name="Text Box 51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96" name="Text Box 51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97" name="Text Box 51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98" name="Text Box 51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399" name="Text Box 51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00" name="Text Box 51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01" name="Text Box 51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02" name="Text Box 51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03" name="Text Box 51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04" name="Text Box 51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05" name="Text Box 51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06" name="Text Box 51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07" name="Text Box 51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08" name="Text Box 51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09" name="Text Box 51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10" name="Text Box 51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11" name="Text Box 51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12" name="Text Box 51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13" name="Text Box 51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14" name="Text Box 51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15" name="Text Box 51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16" name="Text Box 51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17" name="Text Box 51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18" name="Text Box 51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19" name="Text Box 52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20" name="Text Box 52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21" name="Text Box 52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22" name="Text Box 52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23" name="Text Box 52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24" name="Text Box 52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25" name="Text Box 52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26" name="Text Box 52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27" name="Text Box 52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28" name="Text Box 52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29" name="Text Box 52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30" name="Text Box 52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31" name="Text Box 52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32" name="Text Box 52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33" name="Text Box 52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34" name="Text Box 52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35" name="Text Box 52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36" name="Text Box 52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37" name="Text Box 52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38" name="Text Box 52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39" name="Text Box 52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40" name="Text Box 52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41" name="Text Box 52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42" name="Text Box 52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43" name="Text Box 52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44" name="Text Box 52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45" name="Text Box 52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46" name="Text Box 52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47" name="Text Box 52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48" name="Text Box 52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49" name="Text Box 52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50" name="Text Box 52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51" name="Text Box 52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52" name="Text Box 52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53" name="Text Box 52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54" name="Text Box 52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55" name="Text Box 52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56" name="Text Box 52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57" name="Text Box 52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58" name="Text Box 52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59" name="Text Box 52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60" name="Text Box 52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61" name="Text Box 52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62" name="Text Box 52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63" name="Text Box 52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64" name="Text Box 52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65" name="Text Box 52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66" name="Text Box 52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67" name="Text Box 52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68" name="Text Box 52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69" name="Text Box 52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70" name="Text Box 52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71" name="Text Box 52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72" name="Text Box 52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73" name="Text Box 52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74" name="Text Box 52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75" name="Text Box 52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76" name="Text Box 52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77" name="Text Box 52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78" name="Text Box 52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79" name="Text Box 52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80" name="Text Box 52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81" name="Text Box 52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82" name="Text Box 52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83" name="Text Box 52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84" name="Text Box 52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85" name="Text Box 52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86" name="Text Box 52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87" name="Text Box 52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88" name="Text Box 52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89" name="Text Box 52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90" name="Text Box 52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91" name="Text Box 52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92" name="Text Box 52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93" name="Text Box 52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94" name="Text Box 52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95" name="Text Box 52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96" name="Text Box 52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97" name="Text Box 52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98" name="Text Box 52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499" name="Text Box 52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00" name="Text Box 52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01" name="Text Box 52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02" name="Text Box 52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03" name="Text Box 52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04" name="Text Box 52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05" name="Text Box 52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06" name="Text Box 52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07" name="Text Box 52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08" name="Text Box 52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09" name="Text Box 52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10" name="Text Box 52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11" name="Text Box 52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12" name="Text Box 52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13" name="Text Box 52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14" name="Text Box 52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15" name="Text Box 52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16" name="Text Box 52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17" name="Text Box 52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18" name="Text Box 52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19" name="Text Box 53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20" name="Text Box 53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21" name="Text Box 53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22" name="Text Box 53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23" name="Text Box 53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24" name="Text Box 53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25" name="Text Box 53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26" name="Text Box 53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27" name="Text Box 53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28" name="Text Box 53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29" name="Text Box 53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30" name="Text Box 53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31" name="Text Box 53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32" name="Text Box 53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33" name="Text Box 53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34" name="Text Box 53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35" name="Text Box 53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36" name="Text Box 53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37" name="Text Box 53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38" name="Text Box 531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39" name="Text Box 532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40" name="Text Box 532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41" name="Text Box 532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42" name="Text Box 532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43" name="Text Box 532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44" name="Text Box 532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45" name="Text Box 532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46" name="Text Box 532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47" name="Text Box 532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48" name="Text Box 532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49" name="Text Box 533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50" name="Text Box 533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51" name="Text Box 533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52" name="Text Box 533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53" name="Text Box 533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54" name="Text Box 533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55" name="Text Box 533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56" name="Text Box 533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57" name="Text Box 533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58" name="Text Box 533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59" name="Text Box 534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60" name="Text Box 534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61" name="Text Box 534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62" name="Text Box 534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63" name="Text Box 534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64" name="Text Box 534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65" name="Text Box 534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66" name="Text Box 534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67" name="Text Box 534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68" name="Text Box 534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69" name="Text Box 535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70" name="Text Box 535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71" name="Text Box 535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72" name="Text Box 535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73" name="Text Box 535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74" name="Text Box 535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75" name="Text Box 535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76" name="Text Box 535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77" name="Text Box 535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78" name="Text Box 535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79" name="Text Box 536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80" name="Text Box 536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81" name="Text Box 536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82" name="Text Box 536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83" name="Text Box 536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84" name="Text Box 536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85" name="Text Box 536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86" name="Text Box 536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87" name="Text Box 536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88" name="Text Box 536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89" name="Text Box 537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90" name="Text Box 537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91" name="Text Box 537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92" name="Text Box 537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93" name="Text Box 537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94" name="Text Box 537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95" name="Text Box 537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96" name="Text Box 537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97" name="Text Box 537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98" name="Text Box 537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599" name="Text Box 538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00" name="Text Box 538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01" name="Text Box 538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02" name="Text Box 538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03" name="Text Box 538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04" name="Text Box 538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05" name="Text Box 538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06" name="Text Box 538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07" name="Text Box 538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08" name="Text Box 538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09" name="Text Box 539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10" name="Text Box 539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11" name="Text Box 539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12" name="Text Box 539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13" name="Text Box 539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14" name="Text Box 539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15" name="Text Box 539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16" name="Text Box 539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17" name="Text Box 539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18" name="Text Box 539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19" name="Text Box 540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20" name="Text Box 540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21" name="Text Box 540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22" name="Text Box 540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23" name="Text Box 540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24" name="Text Box 540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25" name="Text Box 540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26" name="Text Box 540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27" name="Text Box 540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28" name="Text Box 5409"/>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29" name="Text Box 5410"/>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30" name="Text Box 5411"/>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31" name="Text Box 5412"/>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32" name="Text Box 5413"/>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33" name="Text Box 5414"/>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34" name="Text Box 5415"/>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35" name="Text Box 5416"/>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36" name="Text Box 5417"/>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1279</xdr:row>
      <xdr:rowOff>0</xdr:rowOff>
    </xdr:from>
    <xdr:ext cx="85725" cy="205409"/>
    <xdr:sp macro="" textlink="">
      <xdr:nvSpPr>
        <xdr:cNvPr id="27637" name="Text Box 5418"/>
        <xdr:cNvSpPr txBox="1">
          <a:spLocks noChangeArrowheads="1"/>
        </xdr:cNvSpPr>
      </xdr:nvSpPr>
      <xdr:spPr bwMode="auto">
        <a:xfrm>
          <a:off x="4686300" y="2436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0"/>
  <sheetViews>
    <sheetView showGridLines="0" tabSelected="1"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23" t="s">
        <v>29</v>
      </c>
    </row>
    <row r="2" spans="1:5" ht="15" customHeight="1" x14ac:dyDescent="0.2">
      <c r="A2" s="202" t="s">
        <v>30</v>
      </c>
      <c r="B2" s="202"/>
      <c r="C2" s="202"/>
      <c r="D2" s="202"/>
      <c r="E2" s="202"/>
    </row>
    <row r="3" spans="1:5" ht="15" customHeight="1" x14ac:dyDescent="0.2">
      <c r="A3" s="202" t="s">
        <v>31</v>
      </c>
      <c r="B3" s="202"/>
      <c r="C3" s="202"/>
      <c r="D3" s="202"/>
      <c r="E3" s="202"/>
    </row>
    <row r="4" spans="1:5" ht="15" customHeight="1" x14ac:dyDescent="0.2">
      <c r="A4" s="201" t="s">
        <v>32</v>
      </c>
      <c r="B4" s="201"/>
      <c r="C4" s="201"/>
      <c r="D4" s="201"/>
      <c r="E4" s="201"/>
    </row>
    <row r="5" spans="1:5" ht="15" customHeight="1" x14ac:dyDescent="0.2">
      <c r="A5" s="201"/>
      <c r="B5" s="201"/>
      <c r="C5" s="201"/>
      <c r="D5" s="201"/>
      <c r="E5" s="201"/>
    </row>
    <row r="6" spans="1:5" ht="15" customHeight="1" x14ac:dyDescent="0.2">
      <c r="A6" s="201"/>
      <c r="B6" s="201"/>
      <c r="C6" s="201"/>
      <c r="D6" s="201"/>
      <c r="E6" s="201"/>
    </row>
    <row r="7" spans="1:5" ht="15" customHeight="1" x14ac:dyDescent="0.2">
      <c r="A7" s="201"/>
      <c r="B7" s="201"/>
      <c r="C7" s="201"/>
      <c r="D7" s="201"/>
      <c r="E7" s="201"/>
    </row>
    <row r="8" spans="1:5" ht="15" customHeight="1" x14ac:dyDescent="0.2">
      <c r="A8" s="201"/>
      <c r="B8" s="201"/>
      <c r="C8" s="201"/>
      <c r="D8" s="201"/>
      <c r="E8" s="201"/>
    </row>
    <row r="9" spans="1:5" ht="15" customHeight="1" x14ac:dyDescent="0.2">
      <c r="A9" s="24"/>
      <c r="B9" s="24"/>
      <c r="C9" s="24"/>
      <c r="D9" s="24"/>
      <c r="E9" s="24"/>
    </row>
    <row r="10" spans="1:5" ht="15" customHeight="1" x14ac:dyDescent="0.25">
      <c r="A10" s="25" t="s">
        <v>1</v>
      </c>
      <c r="B10" s="26"/>
      <c r="C10" s="26"/>
      <c r="D10" s="26"/>
      <c r="E10" s="26"/>
    </row>
    <row r="11" spans="1:5" ht="15" customHeight="1" x14ac:dyDescent="0.2">
      <c r="A11" s="27" t="s">
        <v>33</v>
      </c>
      <c r="B11" s="26"/>
      <c r="C11" s="26"/>
      <c r="D11" s="26"/>
      <c r="E11" s="28" t="s">
        <v>34</v>
      </c>
    </row>
    <row r="12" spans="1:5" ht="15" customHeight="1" x14ac:dyDescent="0.25">
      <c r="A12" s="29"/>
      <c r="B12" s="25"/>
      <c r="C12" s="26"/>
      <c r="D12" s="26"/>
      <c r="E12" s="30"/>
    </row>
    <row r="13" spans="1:5" ht="15" customHeight="1" x14ac:dyDescent="0.2">
      <c r="B13" s="31" t="s">
        <v>35</v>
      </c>
      <c r="C13" s="31" t="s">
        <v>36</v>
      </c>
      <c r="D13" s="32" t="s">
        <v>37</v>
      </c>
      <c r="E13" s="33" t="s">
        <v>38</v>
      </c>
    </row>
    <row r="14" spans="1:5" ht="15" customHeight="1" x14ac:dyDescent="0.2">
      <c r="B14" s="34">
        <v>33513233</v>
      </c>
      <c r="C14" s="35"/>
      <c r="D14" s="36" t="s">
        <v>39</v>
      </c>
      <c r="E14" s="37">
        <v>155049.93</v>
      </c>
    </row>
    <row r="15" spans="1:5" ht="15" customHeight="1" x14ac:dyDescent="0.2">
      <c r="B15" s="34">
        <v>33113233</v>
      </c>
      <c r="C15" s="35"/>
      <c r="D15" s="36" t="s">
        <v>39</v>
      </c>
      <c r="E15" s="37">
        <v>27361.759999999998</v>
      </c>
    </row>
    <row r="16" spans="1:5" ht="15" customHeight="1" x14ac:dyDescent="0.2">
      <c r="B16" s="38"/>
      <c r="C16" s="39" t="s">
        <v>40</v>
      </c>
      <c r="D16" s="40"/>
      <c r="E16" s="41">
        <f>SUM(E14:E15)</f>
        <v>182411.69</v>
      </c>
    </row>
    <row r="17" spans="1:5" ht="15" customHeight="1" x14ac:dyDescent="0.2">
      <c r="A17" s="29"/>
      <c r="B17" s="29"/>
      <c r="C17" s="29"/>
      <c r="D17" s="29"/>
      <c r="E17" s="29"/>
    </row>
    <row r="18" spans="1:5" ht="15" customHeight="1" x14ac:dyDescent="0.25">
      <c r="A18" s="25" t="s">
        <v>17</v>
      </c>
      <c r="B18" s="26"/>
      <c r="C18" s="26"/>
      <c r="D18" s="26"/>
      <c r="E18" s="26"/>
    </row>
    <row r="19" spans="1:5" ht="15" customHeight="1" x14ac:dyDescent="0.2">
      <c r="A19" s="27" t="s">
        <v>41</v>
      </c>
      <c r="B19" s="29"/>
      <c r="C19" s="29"/>
      <c r="D19" s="29"/>
      <c r="E19" s="29" t="s">
        <v>42</v>
      </c>
    </row>
    <row r="20" spans="1:5" ht="15" customHeight="1" x14ac:dyDescent="0.2">
      <c r="A20" s="29"/>
      <c r="B20" s="42"/>
      <c r="C20" s="26"/>
      <c r="D20" s="29"/>
      <c r="E20" s="43"/>
    </row>
    <row r="21" spans="1:5" ht="15" customHeight="1" x14ac:dyDescent="0.2">
      <c r="B21" s="44" t="s">
        <v>35</v>
      </c>
      <c r="C21" s="31" t="s">
        <v>36</v>
      </c>
      <c r="D21" s="45" t="s">
        <v>37</v>
      </c>
      <c r="E21" s="33" t="s">
        <v>38</v>
      </c>
    </row>
    <row r="22" spans="1:5" ht="15" customHeight="1" x14ac:dyDescent="0.2">
      <c r="B22" s="34">
        <v>33513233</v>
      </c>
      <c r="C22" s="46"/>
      <c r="D22" s="47" t="s">
        <v>43</v>
      </c>
      <c r="E22" s="37">
        <v>155049.93</v>
      </c>
    </row>
    <row r="23" spans="1:5" ht="15" customHeight="1" x14ac:dyDescent="0.2">
      <c r="B23" s="34">
        <v>33113233</v>
      </c>
      <c r="C23" s="46"/>
      <c r="D23" s="47" t="s">
        <v>43</v>
      </c>
      <c r="E23" s="37">
        <v>27361.759999999998</v>
      </c>
    </row>
    <row r="24" spans="1:5" ht="15" customHeight="1" x14ac:dyDescent="0.2">
      <c r="B24" s="38"/>
      <c r="C24" s="39" t="s">
        <v>40</v>
      </c>
      <c r="D24" s="48"/>
      <c r="E24" s="49">
        <f>SUM(E22:E23)</f>
        <v>182411.69</v>
      </c>
    </row>
    <row r="25" spans="1:5" ht="15" customHeight="1" x14ac:dyDescent="0.2"/>
    <row r="26" spans="1:5" ht="15" customHeight="1" x14ac:dyDescent="0.2"/>
    <row r="27" spans="1:5" ht="15" customHeight="1" x14ac:dyDescent="0.25">
      <c r="A27" s="23" t="s">
        <v>44</v>
      </c>
    </row>
    <row r="28" spans="1:5" ht="15" customHeight="1" x14ac:dyDescent="0.2">
      <c r="A28" s="202" t="s">
        <v>30</v>
      </c>
      <c r="B28" s="202"/>
      <c r="C28" s="202"/>
      <c r="D28" s="202"/>
      <c r="E28" s="202"/>
    </row>
    <row r="29" spans="1:5" ht="15" customHeight="1" x14ac:dyDescent="0.2">
      <c r="A29" s="202" t="s">
        <v>45</v>
      </c>
      <c r="B29" s="202"/>
      <c r="C29" s="202"/>
      <c r="D29" s="202"/>
      <c r="E29" s="202"/>
    </row>
    <row r="30" spans="1:5" ht="15" customHeight="1" x14ac:dyDescent="0.2">
      <c r="A30" s="201" t="s">
        <v>46</v>
      </c>
      <c r="B30" s="201"/>
      <c r="C30" s="201"/>
      <c r="D30" s="201"/>
      <c r="E30" s="201"/>
    </row>
    <row r="31" spans="1:5" ht="15" customHeight="1" x14ac:dyDescent="0.2">
      <c r="A31" s="201"/>
      <c r="B31" s="201"/>
      <c r="C31" s="201"/>
      <c r="D31" s="201"/>
      <c r="E31" s="201"/>
    </row>
    <row r="32" spans="1:5" ht="15" customHeight="1" x14ac:dyDescent="0.2">
      <c r="A32" s="201"/>
      <c r="B32" s="201"/>
      <c r="C32" s="201"/>
      <c r="D32" s="201"/>
      <c r="E32" s="201"/>
    </row>
    <row r="33" spans="1:5" ht="15" customHeight="1" x14ac:dyDescent="0.2">
      <c r="A33" s="201"/>
      <c r="B33" s="201"/>
      <c r="C33" s="201"/>
      <c r="D33" s="201"/>
      <c r="E33" s="201"/>
    </row>
    <row r="34" spans="1:5" ht="15" customHeight="1" x14ac:dyDescent="0.2">
      <c r="A34" s="50"/>
      <c r="B34" s="50"/>
      <c r="C34" s="50"/>
      <c r="D34" s="50"/>
      <c r="E34" s="50"/>
    </row>
    <row r="35" spans="1:5" ht="15" customHeight="1" x14ac:dyDescent="0.25">
      <c r="A35" s="51" t="s">
        <v>1</v>
      </c>
      <c r="B35" s="52"/>
      <c r="C35" s="52"/>
      <c r="D35" s="52"/>
      <c r="E35" s="52"/>
    </row>
    <row r="36" spans="1:5" ht="15" customHeight="1" x14ac:dyDescent="0.2">
      <c r="A36" s="27" t="s">
        <v>33</v>
      </c>
      <c r="B36" s="52"/>
      <c r="C36" s="52"/>
      <c r="D36" s="52"/>
      <c r="E36" s="53" t="s">
        <v>34</v>
      </c>
    </row>
    <row r="37" spans="1:5" ht="15" customHeight="1" x14ac:dyDescent="0.25">
      <c r="A37" s="54"/>
      <c r="B37" s="25"/>
      <c r="C37" s="26"/>
      <c r="D37" s="26"/>
      <c r="E37" s="30"/>
    </row>
    <row r="38" spans="1:5" ht="15" customHeight="1" x14ac:dyDescent="0.2">
      <c r="B38" s="31" t="s">
        <v>35</v>
      </c>
      <c r="C38" s="31" t="s">
        <v>36</v>
      </c>
      <c r="D38" s="32" t="s">
        <v>37</v>
      </c>
      <c r="E38" s="33" t="s">
        <v>38</v>
      </c>
    </row>
    <row r="39" spans="1:5" ht="15" customHeight="1" x14ac:dyDescent="0.2">
      <c r="B39" s="55">
        <v>98278</v>
      </c>
      <c r="C39" s="56"/>
      <c r="D39" s="57" t="s">
        <v>47</v>
      </c>
      <c r="E39" s="37">
        <v>8495</v>
      </c>
    </row>
    <row r="40" spans="1:5" ht="15" customHeight="1" x14ac:dyDescent="0.2">
      <c r="B40" s="58"/>
      <c r="C40" s="39" t="s">
        <v>40</v>
      </c>
      <c r="D40" s="40"/>
      <c r="E40" s="41">
        <f>SUM(E39:E39)</f>
        <v>8495</v>
      </c>
    </row>
    <row r="41" spans="1:5" ht="15" customHeight="1" x14ac:dyDescent="0.25">
      <c r="A41" s="59"/>
      <c r="B41" s="60"/>
      <c r="C41" s="60"/>
      <c r="D41" s="60"/>
      <c r="E41" s="60"/>
    </row>
    <row r="42" spans="1:5" ht="15" customHeight="1" x14ac:dyDescent="0.25">
      <c r="A42" s="51" t="s">
        <v>17</v>
      </c>
      <c r="B42" s="52"/>
      <c r="C42" s="52"/>
    </row>
    <row r="43" spans="1:5" ht="15" customHeight="1" x14ac:dyDescent="0.2">
      <c r="A43" s="27" t="s">
        <v>48</v>
      </c>
      <c r="B43" s="26"/>
      <c r="C43" s="26"/>
      <c r="D43" s="26"/>
      <c r="E43" s="28" t="s">
        <v>49</v>
      </c>
    </row>
    <row r="44" spans="1:5" ht="15" customHeight="1" x14ac:dyDescent="0.2">
      <c r="A44" s="61"/>
      <c r="B44" s="62"/>
      <c r="C44" s="52"/>
      <c r="D44" s="60"/>
      <c r="E44" s="63"/>
    </row>
    <row r="45" spans="1:5" ht="15" customHeight="1" x14ac:dyDescent="0.2">
      <c r="C45" s="44" t="s">
        <v>36</v>
      </c>
      <c r="D45" s="64" t="s">
        <v>50</v>
      </c>
      <c r="E45" s="33" t="s">
        <v>38</v>
      </c>
    </row>
    <row r="46" spans="1:5" ht="15" customHeight="1" x14ac:dyDescent="0.2">
      <c r="C46" s="46">
        <v>3769</v>
      </c>
      <c r="D46" s="65" t="s">
        <v>51</v>
      </c>
      <c r="E46" s="37">
        <v>8495</v>
      </c>
    </row>
    <row r="47" spans="1:5" ht="15" customHeight="1" x14ac:dyDescent="0.2">
      <c r="C47" s="66" t="s">
        <v>40</v>
      </c>
      <c r="D47" s="67"/>
      <c r="E47" s="68">
        <f>SUM(E46:E46)</f>
        <v>8495</v>
      </c>
    </row>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5">
      <c r="A53" s="23" t="s">
        <v>52</v>
      </c>
    </row>
    <row r="54" spans="1:5" ht="15" customHeight="1" x14ac:dyDescent="0.2">
      <c r="A54" s="204" t="s">
        <v>53</v>
      </c>
      <c r="B54" s="204"/>
      <c r="C54" s="204"/>
      <c r="D54" s="204"/>
      <c r="E54" s="204"/>
    </row>
    <row r="55" spans="1:5" ht="15" customHeight="1" x14ac:dyDescent="0.2">
      <c r="A55" s="203" t="s">
        <v>54</v>
      </c>
      <c r="B55" s="203"/>
      <c r="C55" s="203"/>
      <c r="D55" s="203"/>
      <c r="E55" s="203"/>
    </row>
    <row r="56" spans="1:5" ht="15" customHeight="1" x14ac:dyDescent="0.2">
      <c r="A56" s="203"/>
      <c r="B56" s="203"/>
      <c r="C56" s="203"/>
      <c r="D56" s="203"/>
      <c r="E56" s="203"/>
    </row>
    <row r="57" spans="1:5" ht="15" customHeight="1" x14ac:dyDescent="0.2">
      <c r="A57" s="203"/>
      <c r="B57" s="203"/>
      <c r="C57" s="203"/>
      <c r="D57" s="203"/>
      <c r="E57" s="203"/>
    </row>
    <row r="58" spans="1:5" ht="15" customHeight="1" x14ac:dyDescent="0.2">
      <c r="A58" s="203"/>
      <c r="B58" s="203"/>
      <c r="C58" s="203"/>
      <c r="D58" s="203"/>
      <c r="E58" s="203"/>
    </row>
    <row r="59" spans="1:5" ht="15" customHeight="1" x14ac:dyDescent="0.2">
      <c r="A59" s="203"/>
      <c r="B59" s="203"/>
      <c r="C59" s="203"/>
      <c r="D59" s="203"/>
      <c r="E59" s="203"/>
    </row>
    <row r="60" spans="1:5" ht="15" customHeight="1" x14ac:dyDescent="0.2">
      <c r="A60" s="203"/>
      <c r="B60" s="203"/>
      <c r="C60" s="203"/>
      <c r="D60" s="203"/>
      <c r="E60" s="203"/>
    </row>
    <row r="61" spans="1:5" ht="15" customHeight="1" x14ac:dyDescent="0.2">
      <c r="A61" s="203"/>
      <c r="B61" s="203"/>
      <c r="C61" s="203"/>
      <c r="D61" s="203"/>
      <c r="E61" s="203"/>
    </row>
    <row r="62" spans="1:5" ht="15" customHeight="1" x14ac:dyDescent="0.2">
      <c r="A62" s="203"/>
      <c r="B62" s="203"/>
      <c r="C62" s="203"/>
      <c r="D62" s="203"/>
      <c r="E62" s="203"/>
    </row>
    <row r="63" spans="1:5" ht="15" customHeight="1" x14ac:dyDescent="0.2">
      <c r="A63" s="203"/>
      <c r="B63" s="203"/>
      <c r="C63" s="203"/>
      <c r="D63" s="203"/>
      <c r="E63" s="203"/>
    </row>
    <row r="64" spans="1:5" ht="15" customHeight="1" x14ac:dyDescent="0.2"/>
    <row r="65" spans="1:5" ht="15" customHeight="1" x14ac:dyDescent="0.25">
      <c r="A65" s="51" t="s">
        <v>1</v>
      </c>
      <c r="B65" s="26"/>
      <c r="C65" s="26"/>
      <c r="D65" s="26"/>
      <c r="E65" s="26"/>
    </row>
    <row r="66" spans="1:5" ht="15" customHeight="1" x14ac:dyDescent="0.2">
      <c r="A66" s="27" t="s">
        <v>55</v>
      </c>
      <c r="B66" s="26"/>
      <c r="C66" s="26"/>
      <c r="D66" s="26"/>
      <c r="E66" s="28" t="s">
        <v>56</v>
      </c>
    </row>
    <row r="67" spans="1:5" ht="15" customHeight="1" x14ac:dyDescent="0.25">
      <c r="A67" s="25"/>
      <c r="B67" s="54"/>
      <c r="C67" s="26"/>
      <c r="D67" s="26"/>
      <c r="E67" s="30"/>
    </row>
    <row r="68" spans="1:5" ht="15" customHeight="1" x14ac:dyDescent="0.2">
      <c r="A68" s="69"/>
      <c r="B68" s="70"/>
      <c r="C68" s="31" t="s">
        <v>36</v>
      </c>
      <c r="D68" s="32" t="s">
        <v>37</v>
      </c>
      <c r="E68" s="33" t="s">
        <v>38</v>
      </c>
    </row>
    <row r="69" spans="1:5" ht="15" customHeight="1" x14ac:dyDescent="0.2">
      <c r="A69" s="71"/>
      <c r="B69" s="72"/>
      <c r="C69" s="73">
        <v>6402</v>
      </c>
      <c r="D69" s="74" t="s">
        <v>57</v>
      </c>
      <c r="E69" s="75">
        <v>25938</v>
      </c>
    </row>
    <row r="70" spans="1:5" ht="15" customHeight="1" x14ac:dyDescent="0.2">
      <c r="A70" s="71"/>
      <c r="B70" s="76"/>
      <c r="C70" s="39" t="s">
        <v>40</v>
      </c>
      <c r="D70" s="40"/>
      <c r="E70" s="41">
        <f>SUM(E69:E69)</f>
        <v>25938</v>
      </c>
    </row>
    <row r="71" spans="1:5" ht="15" customHeight="1" x14ac:dyDescent="0.25">
      <c r="A71" s="23"/>
    </row>
    <row r="72" spans="1:5" ht="15" customHeight="1" x14ac:dyDescent="0.25">
      <c r="A72" s="51" t="s">
        <v>17</v>
      </c>
      <c r="B72" s="52"/>
      <c r="C72" s="52"/>
      <c r="D72" s="54"/>
      <c r="E72" s="54"/>
    </row>
    <row r="73" spans="1:5" ht="15" customHeight="1" x14ac:dyDescent="0.2">
      <c r="A73" s="27" t="s">
        <v>55</v>
      </c>
      <c r="B73" s="26"/>
      <c r="C73" s="26"/>
      <c r="D73" s="26"/>
      <c r="E73" s="28" t="s">
        <v>56</v>
      </c>
    </row>
    <row r="74" spans="1:5" ht="15" customHeight="1" x14ac:dyDescent="0.2">
      <c r="A74" s="61"/>
      <c r="B74" s="62"/>
      <c r="C74" s="52"/>
      <c r="D74" s="61"/>
      <c r="E74" s="63"/>
    </row>
    <row r="75" spans="1:5" ht="15" customHeight="1" x14ac:dyDescent="0.2">
      <c r="A75" s="69"/>
      <c r="B75" s="69"/>
      <c r="C75" s="44" t="s">
        <v>36</v>
      </c>
      <c r="D75" s="77" t="s">
        <v>50</v>
      </c>
      <c r="E75" s="44" t="s">
        <v>38</v>
      </c>
    </row>
    <row r="76" spans="1:5" ht="15" customHeight="1" x14ac:dyDescent="0.2">
      <c r="A76" s="71"/>
      <c r="B76" s="78"/>
      <c r="C76" s="46">
        <v>6402</v>
      </c>
      <c r="D76" s="79" t="s">
        <v>58</v>
      </c>
      <c r="E76" s="37">
        <v>25938</v>
      </c>
    </row>
    <row r="77" spans="1:5" ht="15" customHeight="1" x14ac:dyDescent="0.2">
      <c r="A77" s="71"/>
      <c r="B77" s="78"/>
      <c r="C77" s="66" t="s">
        <v>40</v>
      </c>
      <c r="D77" s="67"/>
      <c r="E77" s="68">
        <f>SUM(E76:E76)</f>
        <v>25938</v>
      </c>
    </row>
    <row r="78" spans="1:5" ht="15" customHeight="1" x14ac:dyDescent="0.2"/>
    <row r="79" spans="1:5" ht="15" customHeight="1" x14ac:dyDescent="0.2"/>
    <row r="80" spans="1:5" ht="15" customHeight="1" x14ac:dyDescent="0.25">
      <c r="A80" s="23" t="s">
        <v>59</v>
      </c>
    </row>
    <row r="81" spans="1:5" ht="15" customHeight="1" x14ac:dyDescent="0.2">
      <c r="A81" s="202" t="s">
        <v>30</v>
      </c>
      <c r="B81" s="202"/>
      <c r="C81" s="202"/>
      <c r="D81" s="202"/>
      <c r="E81" s="202"/>
    </row>
    <row r="82" spans="1:5" ht="15" customHeight="1" x14ac:dyDescent="0.2">
      <c r="A82" s="202" t="s">
        <v>60</v>
      </c>
      <c r="B82" s="202"/>
      <c r="C82" s="202"/>
      <c r="D82" s="202"/>
      <c r="E82" s="202"/>
    </row>
    <row r="83" spans="1:5" ht="15" customHeight="1" x14ac:dyDescent="0.2">
      <c r="A83" s="203" t="s">
        <v>61</v>
      </c>
      <c r="B83" s="203"/>
      <c r="C83" s="203"/>
      <c r="D83" s="203"/>
      <c r="E83" s="203"/>
    </row>
    <row r="84" spans="1:5" ht="15" customHeight="1" x14ac:dyDescent="0.2">
      <c r="A84" s="203"/>
      <c r="B84" s="203"/>
      <c r="C84" s="203"/>
      <c r="D84" s="203"/>
      <c r="E84" s="203"/>
    </row>
    <row r="85" spans="1:5" ht="15" customHeight="1" x14ac:dyDescent="0.2">
      <c r="A85" s="203"/>
      <c r="B85" s="203"/>
      <c r="C85" s="203"/>
      <c r="D85" s="203"/>
      <c r="E85" s="203"/>
    </row>
    <row r="86" spans="1:5" ht="15" customHeight="1" x14ac:dyDescent="0.2">
      <c r="A86" s="203"/>
      <c r="B86" s="203"/>
      <c r="C86" s="203"/>
      <c r="D86" s="203"/>
      <c r="E86" s="203"/>
    </row>
    <row r="87" spans="1:5" ht="15" customHeight="1" x14ac:dyDescent="0.2">
      <c r="A87" s="203"/>
      <c r="B87" s="203"/>
      <c r="C87" s="203"/>
      <c r="D87" s="203"/>
      <c r="E87" s="203"/>
    </row>
    <row r="88" spans="1:5" ht="15" customHeight="1" x14ac:dyDescent="0.2">
      <c r="A88" s="203"/>
      <c r="B88" s="203"/>
      <c r="C88" s="203"/>
      <c r="D88" s="203"/>
      <c r="E88" s="203"/>
    </row>
    <row r="89" spans="1:5" ht="15" customHeight="1" x14ac:dyDescent="0.2">
      <c r="A89" s="203"/>
      <c r="B89" s="203"/>
      <c r="C89" s="203"/>
      <c r="D89" s="203"/>
      <c r="E89" s="203"/>
    </row>
    <row r="90" spans="1:5" ht="15" customHeight="1" x14ac:dyDescent="0.25">
      <c r="A90" s="23"/>
    </row>
    <row r="91" spans="1:5" ht="15" customHeight="1" x14ac:dyDescent="0.25">
      <c r="A91" s="25" t="s">
        <v>1</v>
      </c>
      <c r="B91" s="26"/>
      <c r="C91" s="26"/>
      <c r="D91" s="26"/>
      <c r="E91" s="26"/>
    </row>
    <row r="92" spans="1:5" ht="15" customHeight="1" x14ac:dyDescent="0.2">
      <c r="A92" s="80" t="s">
        <v>62</v>
      </c>
      <c r="B92" s="26"/>
      <c r="C92" s="26"/>
      <c r="D92" s="26"/>
      <c r="E92" s="28" t="s">
        <v>63</v>
      </c>
    </row>
    <row r="93" spans="1:5" ht="15" customHeight="1" x14ac:dyDescent="0.25">
      <c r="B93" s="25"/>
      <c r="C93" s="26"/>
      <c r="D93" s="26"/>
      <c r="E93" s="30"/>
    </row>
    <row r="94" spans="1:5" ht="15" customHeight="1" x14ac:dyDescent="0.2">
      <c r="B94" s="31" t="s">
        <v>35</v>
      </c>
      <c r="C94" s="31" t="s">
        <v>36</v>
      </c>
      <c r="D94" s="32" t="s">
        <v>37</v>
      </c>
      <c r="E94" s="33" t="s">
        <v>38</v>
      </c>
    </row>
    <row r="95" spans="1:5" ht="15" customHeight="1" x14ac:dyDescent="0.2">
      <c r="B95" s="81">
        <v>53190001</v>
      </c>
      <c r="C95" s="73"/>
      <c r="D95" s="65" t="s">
        <v>64</v>
      </c>
      <c r="E95" s="82">
        <v>21934.799999999999</v>
      </c>
    </row>
    <row r="96" spans="1:5" ht="15" customHeight="1" x14ac:dyDescent="0.2">
      <c r="B96" s="81">
        <v>53515319</v>
      </c>
      <c r="C96" s="73"/>
      <c r="D96" s="57" t="s">
        <v>39</v>
      </c>
      <c r="E96" s="82">
        <v>307087.2</v>
      </c>
    </row>
    <row r="97" spans="1:5" ht="15" customHeight="1" x14ac:dyDescent="0.2">
      <c r="A97" s="83"/>
      <c r="B97" s="84"/>
      <c r="C97" s="39" t="s">
        <v>40</v>
      </c>
      <c r="D97" s="40"/>
      <c r="E97" s="41">
        <f>SUM(E95:E96)</f>
        <v>329022</v>
      </c>
    </row>
    <row r="98" spans="1:5" ht="15" customHeight="1" x14ac:dyDescent="0.25">
      <c r="A98" s="23"/>
    </row>
    <row r="99" spans="1:5" ht="15" customHeight="1" x14ac:dyDescent="0.25">
      <c r="A99" s="25" t="s">
        <v>17</v>
      </c>
      <c r="B99" s="26"/>
      <c r="C99" s="26"/>
      <c r="D99" s="26"/>
      <c r="E99" s="26"/>
    </row>
    <row r="100" spans="1:5" ht="15" customHeight="1" x14ac:dyDescent="0.2">
      <c r="A100" s="80" t="s">
        <v>62</v>
      </c>
      <c r="B100" s="26"/>
      <c r="C100" s="26"/>
      <c r="D100" s="26"/>
      <c r="E100" s="28" t="s">
        <v>63</v>
      </c>
    </row>
    <row r="101" spans="1:5" ht="15" customHeight="1" x14ac:dyDescent="0.25">
      <c r="A101" s="25"/>
      <c r="B101" s="54"/>
      <c r="C101" s="26"/>
      <c r="D101" s="26"/>
      <c r="E101" s="30"/>
    </row>
    <row r="102" spans="1:5" ht="15" customHeight="1" x14ac:dyDescent="0.2">
      <c r="A102" s="85"/>
      <c r="B102" s="70"/>
      <c r="C102" s="31" t="s">
        <v>36</v>
      </c>
      <c r="D102" s="32" t="s">
        <v>50</v>
      </c>
      <c r="E102" s="31" t="s">
        <v>38</v>
      </c>
    </row>
    <row r="103" spans="1:5" ht="15" customHeight="1" x14ac:dyDescent="0.2">
      <c r="A103" s="86"/>
      <c r="B103" s="72"/>
      <c r="C103" s="73">
        <v>4357</v>
      </c>
      <c r="D103" s="65" t="s">
        <v>51</v>
      </c>
      <c r="E103" s="75">
        <v>329022</v>
      </c>
    </row>
    <row r="104" spans="1:5" ht="15" customHeight="1" x14ac:dyDescent="0.2">
      <c r="A104" s="76" t="s">
        <v>65</v>
      </c>
      <c r="B104" s="76"/>
      <c r="C104" s="39" t="s">
        <v>40</v>
      </c>
      <c r="D104" s="40"/>
      <c r="E104" s="41">
        <f>SUM(E103:E103)</f>
        <v>329022</v>
      </c>
    </row>
    <row r="105" spans="1:5" ht="15" customHeight="1" x14ac:dyDescent="0.2"/>
    <row r="106" spans="1:5" ht="15" customHeight="1" x14ac:dyDescent="0.25">
      <c r="A106" s="23" t="s">
        <v>66</v>
      </c>
      <c r="B106" s="54"/>
      <c r="C106" s="54"/>
      <c r="D106" s="54"/>
      <c r="E106" s="54"/>
    </row>
    <row r="107" spans="1:5" ht="15" customHeight="1" x14ac:dyDescent="0.2">
      <c r="A107" s="202" t="s">
        <v>30</v>
      </c>
      <c r="B107" s="202"/>
      <c r="C107" s="202"/>
      <c r="D107" s="202"/>
      <c r="E107" s="202"/>
    </row>
    <row r="108" spans="1:5" ht="15" customHeight="1" x14ac:dyDescent="0.2">
      <c r="A108" s="202" t="s">
        <v>60</v>
      </c>
      <c r="B108" s="202"/>
      <c r="C108" s="202"/>
      <c r="D108" s="202"/>
      <c r="E108" s="202"/>
    </row>
    <row r="109" spans="1:5" ht="15" customHeight="1" x14ac:dyDescent="0.2">
      <c r="A109" s="203" t="s">
        <v>67</v>
      </c>
      <c r="B109" s="203"/>
      <c r="C109" s="203"/>
      <c r="D109" s="203"/>
      <c r="E109" s="203"/>
    </row>
    <row r="110" spans="1:5" ht="15" customHeight="1" x14ac:dyDescent="0.2">
      <c r="A110" s="203"/>
      <c r="B110" s="203"/>
      <c r="C110" s="203"/>
      <c r="D110" s="203"/>
      <c r="E110" s="203"/>
    </row>
    <row r="111" spans="1:5" ht="15" customHeight="1" x14ac:dyDescent="0.2">
      <c r="A111" s="203"/>
      <c r="B111" s="203"/>
      <c r="C111" s="203"/>
      <c r="D111" s="203"/>
      <c r="E111" s="203"/>
    </row>
    <row r="112" spans="1:5" ht="15" customHeight="1" x14ac:dyDescent="0.2">
      <c r="A112" s="203"/>
      <c r="B112" s="203"/>
      <c r="C112" s="203"/>
      <c r="D112" s="203"/>
      <c r="E112" s="203"/>
    </row>
    <row r="113" spans="1:5" ht="15" customHeight="1" x14ac:dyDescent="0.2">
      <c r="A113" s="203"/>
      <c r="B113" s="203"/>
      <c r="C113" s="203"/>
      <c r="D113" s="203"/>
      <c r="E113" s="203"/>
    </row>
    <row r="114" spans="1:5" ht="15" customHeight="1" x14ac:dyDescent="0.2">
      <c r="A114" s="203"/>
      <c r="B114" s="203"/>
      <c r="C114" s="203"/>
      <c r="D114" s="203"/>
      <c r="E114" s="203"/>
    </row>
    <row r="115" spans="1:5" ht="15" customHeight="1" x14ac:dyDescent="0.2">
      <c r="A115" s="203"/>
      <c r="B115" s="203"/>
      <c r="C115" s="203"/>
      <c r="D115" s="203"/>
      <c r="E115" s="203"/>
    </row>
    <row r="116" spans="1:5" ht="15" customHeight="1" x14ac:dyDescent="0.2">
      <c r="A116" s="24"/>
      <c r="B116" s="24"/>
      <c r="C116" s="24"/>
      <c r="D116" s="24"/>
      <c r="E116" s="24"/>
    </row>
    <row r="117" spans="1:5" ht="15" customHeight="1" x14ac:dyDescent="0.25">
      <c r="A117" s="25" t="s">
        <v>1</v>
      </c>
      <c r="B117" s="26"/>
      <c r="C117" s="26"/>
      <c r="D117" s="26"/>
      <c r="E117" s="26"/>
    </row>
    <row r="118" spans="1:5" ht="15" customHeight="1" x14ac:dyDescent="0.2">
      <c r="A118" s="87" t="s">
        <v>62</v>
      </c>
      <c r="B118" s="26"/>
      <c r="C118" s="26"/>
      <c r="D118" s="26"/>
      <c r="E118" s="28" t="s">
        <v>68</v>
      </c>
    </row>
    <row r="119" spans="1:5" ht="15" customHeight="1" x14ac:dyDescent="0.25">
      <c r="B119" s="25"/>
      <c r="C119" s="26"/>
      <c r="D119" s="26"/>
      <c r="E119" s="30"/>
    </row>
    <row r="120" spans="1:5" ht="15" customHeight="1" x14ac:dyDescent="0.2">
      <c r="B120" s="31" t="s">
        <v>35</v>
      </c>
      <c r="C120" s="31" t="s">
        <v>36</v>
      </c>
      <c r="D120" s="32" t="s">
        <v>37</v>
      </c>
      <c r="E120" s="33" t="s">
        <v>38</v>
      </c>
    </row>
    <row r="121" spans="1:5" ht="15" customHeight="1" x14ac:dyDescent="0.2">
      <c r="B121" s="81">
        <v>54190877</v>
      </c>
      <c r="C121" s="73"/>
      <c r="D121" s="65" t="s">
        <v>69</v>
      </c>
      <c r="E121" s="82">
        <v>283033.8</v>
      </c>
    </row>
    <row r="122" spans="1:5" ht="15" customHeight="1" x14ac:dyDescent="0.2">
      <c r="B122" s="81">
        <v>54515835</v>
      </c>
      <c r="C122" s="73"/>
      <c r="D122" s="74" t="s">
        <v>70</v>
      </c>
      <c r="E122" s="82">
        <v>4811574.54</v>
      </c>
    </row>
    <row r="123" spans="1:5" ht="15" customHeight="1" x14ac:dyDescent="0.2">
      <c r="B123" s="81"/>
      <c r="C123" s="39" t="s">
        <v>40</v>
      </c>
      <c r="D123" s="40"/>
      <c r="E123" s="41">
        <f>SUM(E121:E122)</f>
        <v>5094608.34</v>
      </c>
    </row>
    <row r="124" spans="1:5" ht="15" customHeight="1" x14ac:dyDescent="0.2">
      <c r="A124" s="54"/>
      <c r="B124" s="54"/>
      <c r="C124" s="54"/>
      <c r="D124" s="54"/>
      <c r="E124" s="54"/>
    </row>
    <row r="125" spans="1:5" ht="15" customHeight="1" x14ac:dyDescent="0.25">
      <c r="A125" s="25" t="s">
        <v>17</v>
      </c>
      <c r="B125" s="26"/>
      <c r="C125" s="26"/>
      <c r="D125" s="26"/>
      <c r="E125" s="54"/>
    </row>
    <row r="126" spans="1:5" ht="15" customHeight="1" x14ac:dyDescent="0.2">
      <c r="A126" s="87" t="s">
        <v>62</v>
      </c>
      <c r="B126" s="26"/>
      <c r="C126" s="26"/>
      <c r="D126" s="26"/>
      <c r="E126" s="28" t="s">
        <v>68</v>
      </c>
    </row>
    <row r="127" spans="1:5" ht="15" customHeight="1" x14ac:dyDescent="0.2">
      <c r="A127" s="54"/>
      <c r="B127" s="42"/>
      <c r="C127" s="26"/>
      <c r="E127" s="30"/>
    </row>
    <row r="128" spans="1:5" ht="15" customHeight="1" x14ac:dyDescent="0.2">
      <c r="C128" s="31" t="s">
        <v>36</v>
      </c>
      <c r="D128" s="32" t="s">
        <v>50</v>
      </c>
      <c r="E128" s="44" t="s">
        <v>38</v>
      </c>
    </row>
    <row r="129" spans="1:5" ht="15" customHeight="1" x14ac:dyDescent="0.2">
      <c r="C129" s="73">
        <v>3122</v>
      </c>
      <c r="D129" s="79" t="s">
        <v>71</v>
      </c>
      <c r="E129" s="37">
        <f>283033.8+4811574.54</f>
        <v>5094608.34</v>
      </c>
    </row>
    <row r="130" spans="1:5" ht="15" customHeight="1" x14ac:dyDescent="0.2">
      <c r="C130" s="73">
        <v>3122</v>
      </c>
      <c r="D130" s="79" t="s">
        <v>71</v>
      </c>
      <c r="E130" s="37">
        <f>392200+3921650</f>
        <v>4313850</v>
      </c>
    </row>
    <row r="131" spans="1:5" ht="15" customHeight="1" x14ac:dyDescent="0.2">
      <c r="C131" s="39" t="s">
        <v>40</v>
      </c>
      <c r="D131" s="40"/>
      <c r="E131" s="41">
        <f>SUM(E129:E130)</f>
        <v>9408458.3399999999</v>
      </c>
    </row>
    <row r="132" spans="1:5" ht="15" customHeight="1" x14ac:dyDescent="0.2"/>
    <row r="133" spans="1:5" ht="15" customHeight="1" x14ac:dyDescent="0.25">
      <c r="A133" s="51" t="s">
        <v>17</v>
      </c>
      <c r="B133" s="88"/>
      <c r="C133" s="52"/>
      <c r="D133" s="52"/>
      <c r="E133" s="52"/>
    </row>
    <row r="134" spans="1:5" ht="15" customHeight="1" x14ac:dyDescent="0.2">
      <c r="A134" s="87" t="s">
        <v>33</v>
      </c>
      <c r="B134" s="88"/>
      <c r="C134" s="52"/>
      <c r="D134" s="52"/>
      <c r="E134" s="53" t="s">
        <v>34</v>
      </c>
    </row>
    <row r="135" spans="1:5" ht="15" customHeight="1" x14ac:dyDescent="0.25">
      <c r="A135" s="51"/>
      <c r="B135" s="89"/>
      <c r="C135" s="52"/>
      <c r="D135" s="52"/>
      <c r="E135" s="90"/>
    </row>
    <row r="136" spans="1:5" ht="15" customHeight="1" x14ac:dyDescent="0.2">
      <c r="A136" s="69"/>
      <c r="B136" s="69"/>
      <c r="C136" s="44" t="s">
        <v>36</v>
      </c>
      <c r="D136" s="91" t="s">
        <v>50</v>
      </c>
      <c r="E136" s="44" t="s">
        <v>38</v>
      </c>
    </row>
    <row r="137" spans="1:5" ht="15" customHeight="1" x14ac:dyDescent="0.2">
      <c r="A137" s="92"/>
      <c r="B137" s="78"/>
      <c r="C137" s="93">
        <v>6409</v>
      </c>
      <c r="D137" s="65" t="s">
        <v>72</v>
      </c>
      <c r="E137" s="94">
        <v>-4313850</v>
      </c>
    </row>
    <row r="138" spans="1:5" ht="15" customHeight="1" x14ac:dyDescent="0.2">
      <c r="A138" s="92"/>
      <c r="B138" s="95"/>
      <c r="C138" s="66" t="s">
        <v>40</v>
      </c>
      <c r="D138" s="96"/>
      <c r="E138" s="97">
        <f>SUM(E137:E137)</f>
        <v>-4313850</v>
      </c>
    </row>
    <row r="139" spans="1:5" ht="15" customHeight="1" x14ac:dyDescent="0.2"/>
    <row r="140" spans="1:5" ht="15" customHeight="1" x14ac:dyDescent="0.2"/>
    <row r="141" spans="1:5" ht="15" customHeight="1" x14ac:dyDescent="0.2"/>
    <row r="142" spans="1:5" ht="15" customHeight="1" x14ac:dyDescent="0.2"/>
    <row r="143" spans="1:5" ht="15" customHeight="1" x14ac:dyDescent="0.2"/>
    <row r="144" spans="1:5"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spans="2:2" ht="15" customHeight="1" x14ac:dyDescent="0.2"/>
    <row r="322" spans="2:2" ht="15" customHeight="1" x14ac:dyDescent="0.2"/>
    <row r="323" spans="2:2" ht="15" customHeight="1" x14ac:dyDescent="0.2"/>
    <row r="324" spans="2:2" ht="15" customHeight="1" x14ac:dyDescent="0.2"/>
    <row r="325" spans="2:2" ht="15" customHeight="1" x14ac:dyDescent="0.2"/>
    <row r="326" spans="2:2" ht="15" customHeight="1" x14ac:dyDescent="0.2"/>
    <row r="327" spans="2:2" ht="15" customHeight="1" x14ac:dyDescent="0.2"/>
    <row r="328" spans="2:2" ht="15" customHeight="1" x14ac:dyDescent="0.2"/>
    <row r="329" spans="2:2" ht="15" customHeight="1" x14ac:dyDescent="0.2"/>
    <row r="330" spans="2:2" ht="15" customHeight="1" x14ac:dyDescent="0.2"/>
    <row r="331" spans="2:2" ht="15" customHeight="1" x14ac:dyDescent="0.2"/>
    <row r="332" spans="2:2" ht="15" customHeight="1" x14ac:dyDescent="0.2"/>
    <row r="333" spans="2:2" ht="15" customHeight="1" x14ac:dyDescent="0.2"/>
    <row r="334" spans="2:2" ht="15" customHeight="1" x14ac:dyDescent="0.2">
      <c r="B334" s="98"/>
    </row>
    <row r="335" spans="2:2" ht="15" customHeight="1" x14ac:dyDescent="0.2"/>
    <row r="336" spans="2:2"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14">
    <mergeCell ref="A108:E108"/>
    <mergeCell ref="A109:E115"/>
    <mergeCell ref="A54:E54"/>
    <mergeCell ref="A55:E63"/>
    <mergeCell ref="A81:E81"/>
    <mergeCell ref="A82:E82"/>
    <mergeCell ref="A83:E89"/>
    <mergeCell ref="A107:E107"/>
    <mergeCell ref="A30:E33"/>
    <mergeCell ref="A2:E2"/>
    <mergeCell ref="A3:E3"/>
    <mergeCell ref="A4:E8"/>
    <mergeCell ref="A28:E28"/>
    <mergeCell ref="A29:E29"/>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374/14 - 378/14 schválené Radou Olomouckého kraje 20.6.2014</oddHeader>
    <oddFooter xml:space="preserve">&amp;L&amp;"Arial,Kurzíva"Zastupitelstvo OK 19.9.2014
6.1. - Rozpočet Olomouckého kraje 2014 - rozpočtové změny 
Příloha č.1: Rozpočtové změny č. 374/14 - 378/14 schválené Radou Olomouckého kraje 20.6.2014&amp;R&amp;"Arial,Kurzíva"Strana &amp;P (celkem 89)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0"/>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4" bestFit="1" customWidth="1"/>
  </cols>
  <sheetData>
    <row r="1" spans="1:5" ht="15" customHeight="1" x14ac:dyDescent="0.25">
      <c r="A1" s="99" t="s">
        <v>73</v>
      </c>
    </row>
    <row r="2" spans="1:5" ht="15" customHeight="1" x14ac:dyDescent="0.2">
      <c r="A2" s="202" t="s">
        <v>30</v>
      </c>
      <c r="B2" s="202"/>
      <c r="C2" s="202"/>
      <c r="D2" s="202"/>
      <c r="E2" s="202"/>
    </row>
    <row r="3" spans="1:5" ht="15" customHeight="1" x14ac:dyDescent="0.2">
      <c r="A3" s="202" t="s">
        <v>74</v>
      </c>
      <c r="B3" s="202"/>
      <c r="C3" s="202"/>
      <c r="D3" s="202"/>
      <c r="E3" s="202"/>
    </row>
    <row r="4" spans="1:5" ht="15" customHeight="1" x14ac:dyDescent="0.2">
      <c r="A4" s="203" t="s">
        <v>75</v>
      </c>
      <c r="B4" s="203"/>
      <c r="C4" s="203"/>
      <c r="D4" s="203"/>
      <c r="E4" s="203"/>
    </row>
    <row r="5" spans="1:5" ht="15" customHeight="1" x14ac:dyDescent="0.2">
      <c r="A5" s="203"/>
      <c r="B5" s="203"/>
      <c r="C5" s="203"/>
      <c r="D5" s="203"/>
      <c r="E5" s="203"/>
    </row>
    <row r="6" spans="1:5" ht="15" customHeight="1" x14ac:dyDescent="0.2">
      <c r="A6" s="203"/>
      <c r="B6" s="203"/>
      <c r="C6" s="203"/>
      <c r="D6" s="203"/>
      <c r="E6" s="203"/>
    </row>
    <row r="7" spans="1:5" ht="15" customHeight="1" x14ac:dyDescent="0.2">
      <c r="A7" s="203"/>
      <c r="B7" s="203"/>
      <c r="C7" s="203"/>
      <c r="D7" s="203"/>
      <c r="E7" s="203"/>
    </row>
    <row r="8" spans="1:5" ht="15" customHeight="1" x14ac:dyDescent="0.2">
      <c r="A8" s="203"/>
      <c r="B8" s="203"/>
      <c r="C8" s="203"/>
      <c r="D8" s="203"/>
      <c r="E8" s="203"/>
    </row>
    <row r="9" spans="1:5" ht="15" customHeight="1" x14ac:dyDescent="0.2">
      <c r="A9" s="203"/>
      <c r="B9" s="203"/>
      <c r="C9" s="203"/>
      <c r="D9" s="203"/>
      <c r="E9" s="203"/>
    </row>
    <row r="10" spans="1:5" ht="15" customHeight="1" x14ac:dyDescent="0.2">
      <c r="A10" s="203"/>
      <c r="B10" s="203"/>
      <c r="C10" s="203"/>
      <c r="D10" s="203"/>
      <c r="E10" s="203"/>
    </row>
    <row r="11" spans="1:5" ht="15" customHeight="1" x14ac:dyDescent="0.2"/>
    <row r="12" spans="1:5" ht="15" customHeight="1" x14ac:dyDescent="0.25">
      <c r="A12" s="51" t="s">
        <v>1</v>
      </c>
      <c r="B12" s="52"/>
      <c r="C12" s="52"/>
      <c r="D12" s="52"/>
      <c r="E12" s="52"/>
    </row>
    <row r="13" spans="1:5" ht="15" customHeight="1" x14ac:dyDescent="0.2">
      <c r="A13" s="87" t="s">
        <v>76</v>
      </c>
      <c r="B13" s="26"/>
      <c r="C13" s="26"/>
      <c r="D13" s="26"/>
      <c r="E13" s="28" t="s">
        <v>63</v>
      </c>
    </row>
    <row r="14" spans="1:5" ht="15" customHeight="1" x14ac:dyDescent="0.25">
      <c r="A14" s="54"/>
      <c r="B14" s="25"/>
      <c r="C14" s="26"/>
      <c r="D14" s="26"/>
      <c r="E14" s="30"/>
    </row>
    <row r="15" spans="1:5" ht="15" customHeight="1" x14ac:dyDescent="0.2">
      <c r="B15" s="31" t="s">
        <v>35</v>
      </c>
      <c r="C15" s="31" t="s">
        <v>36</v>
      </c>
      <c r="D15" s="32" t="s">
        <v>37</v>
      </c>
      <c r="E15" s="33" t="s">
        <v>38</v>
      </c>
    </row>
    <row r="16" spans="1:5" ht="15" customHeight="1" x14ac:dyDescent="0.2">
      <c r="B16" s="100">
        <v>36517003</v>
      </c>
      <c r="C16" s="101"/>
      <c r="D16" s="74" t="s">
        <v>39</v>
      </c>
      <c r="E16" s="37">
        <v>4093186.41</v>
      </c>
    </row>
    <row r="17" spans="1:5" ht="15" customHeight="1" x14ac:dyDescent="0.2">
      <c r="B17" s="100">
        <v>36517871</v>
      </c>
      <c r="C17" s="101"/>
      <c r="D17" s="74" t="s">
        <v>70</v>
      </c>
      <c r="E17" s="37">
        <v>31500079.09</v>
      </c>
    </row>
    <row r="18" spans="1:5" ht="15" customHeight="1" x14ac:dyDescent="0.2">
      <c r="B18" s="58"/>
      <c r="C18" s="39" t="s">
        <v>40</v>
      </c>
      <c r="D18" s="40"/>
      <c r="E18" s="41">
        <f>SUM(E16:E17)</f>
        <v>35593265.5</v>
      </c>
    </row>
    <row r="19" spans="1:5" ht="15" customHeight="1" x14ac:dyDescent="0.2"/>
    <row r="20" spans="1:5" ht="15" customHeight="1" x14ac:dyDescent="0.25">
      <c r="A20" s="51" t="s">
        <v>17</v>
      </c>
      <c r="B20" s="88"/>
      <c r="C20" s="52"/>
      <c r="D20" s="52"/>
      <c r="E20" s="52"/>
    </row>
    <row r="21" spans="1:5" ht="15" customHeight="1" x14ac:dyDescent="0.2">
      <c r="A21" s="87" t="s">
        <v>33</v>
      </c>
      <c r="B21" s="88"/>
      <c r="C21" s="52"/>
      <c r="D21" s="52"/>
      <c r="E21" s="53" t="s">
        <v>34</v>
      </c>
    </row>
    <row r="22" spans="1:5" ht="15" customHeight="1" x14ac:dyDescent="0.25">
      <c r="A22" s="61"/>
      <c r="B22" s="102"/>
      <c r="C22" s="52"/>
      <c r="D22" s="52"/>
      <c r="E22" s="90"/>
    </row>
    <row r="23" spans="1:5" ht="15" customHeight="1" x14ac:dyDescent="0.2">
      <c r="A23" s="69"/>
      <c r="B23" s="70"/>
      <c r="C23" s="44" t="s">
        <v>36</v>
      </c>
      <c r="D23" s="91" t="s">
        <v>50</v>
      </c>
      <c r="E23" s="31" t="s">
        <v>38</v>
      </c>
    </row>
    <row r="24" spans="1:5" ht="15" customHeight="1" x14ac:dyDescent="0.2">
      <c r="A24" s="71"/>
      <c r="B24" s="78"/>
      <c r="C24" s="46">
        <v>6409</v>
      </c>
      <c r="D24" s="65" t="s">
        <v>72</v>
      </c>
      <c r="E24" s="37">
        <v>35593265.5</v>
      </c>
    </row>
    <row r="25" spans="1:5" ht="15" customHeight="1" x14ac:dyDescent="0.2">
      <c r="A25" s="95"/>
      <c r="B25" s="103"/>
      <c r="C25" s="66" t="s">
        <v>40</v>
      </c>
      <c r="D25" s="67"/>
      <c r="E25" s="68">
        <f>SUM(E24:E24)</f>
        <v>35593265.5</v>
      </c>
    </row>
    <row r="26" spans="1:5" ht="15" customHeight="1" x14ac:dyDescent="0.2"/>
    <row r="27" spans="1:5" ht="15" customHeight="1" x14ac:dyDescent="0.2"/>
    <row r="28" spans="1:5" ht="15" customHeight="1" x14ac:dyDescent="0.25">
      <c r="A28" s="99" t="s">
        <v>77</v>
      </c>
    </row>
    <row r="29" spans="1:5" ht="15" customHeight="1" x14ac:dyDescent="0.2">
      <c r="A29" s="204" t="s">
        <v>78</v>
      </c>
      <c r="B29" s="204"/>
      <c r="C29" s="204"/>
      <c r="D29" s="204"/>
      <c r="E29" s="204"/>
    </row>
    <row r="30" spans="1:5" ht="15" customHeight="1" x14ac:dyDescent="0.2">
      <c r="A30" s="204"/>
      <c r="B30" s="204"/>
      <c r="C30" s="204"/>
      <c r="D30" s="204"/>
      <c r="E30" s="204"/>
    </row>
    <row r="31" spans="1:5" ht="15" customHeight="1" x14ac:dyDescent="0.2">
      <c r="A31" s="201" t="s">
        <v>79</v>
      </c>
      <c r="B31" s="201"/>
      <c r="C31" s="201"/>
      <c r="D31" s="201"/>
      <c r="E31" s="201"/>
    </row>
    <row r="32" spans="1:5" ht="15" customHeight="1" x14ac:dyDescent="0.2">
      <c r="A32" s="201"/>
      <c r="B32" s="201"/>
      <c r="C32" s="201"/>
      <c r="D32" s="201"/>
      <c r="E32" s="201"/>
    </row>
    <row r="33" spans="1:5" ht="15" customHeight="1" x14ac:dyDescent="0.2">
      <c r="A33" s="201"/>
      <c r="B33" s="201"/>
      <c r="C33" s="201"/>
      <c r="D33" s="201"/>
      <c r="E33" s="201"/>
    </row>
    <row r="34" spans="1:5" ht="15" customHeight="1" x14ac:dyDescent="0.2">
      <c r="A34" s="201"/>
      <c r="B34" s="201"/>
      <c r="C34" s="201"/>
      <c r="D34" s="201"/>
      <c r="E34" s="201"/>
    </row>
    <row r="35" spans="1:5" ht="15" customHeight="1" x14ac:dyDescent="0.2">
      <c r="A35" s="201"/>
      <c r="B35" s="201"/>
      <c r="C35" s="201"/>
      <c r="D35" s="201"/>
      <c r="E35" s="201"/>
    </row>
    <row r="36" spans="1:5" ht="15" customHeight="1" x14ac:dyDescent="0.2">
      <c r="A36" s="201"/>
      <c r="B36" s="201"/>
      <c r="C36" s="201"/>
      <c r="D36" s="201"/>
      <c r="E36" s="201"/>
    </row>
    <row r="37" spans="1:5" ht="15" customHeight="1" x14ac:dyDescent="0.2">
      <c r="A37" s="201"/>
      <c r="B37" s="201"/>
      <c r="C37" s="201"/>
      <c r="D37" s="201"/>
      <c r="E37" s="201"/>
    </row>
    <row r="38" spans="1:5" ht="15" customHeight="1" x14ac:dyDescent="0.2"/>
    <row r="39" spans="1:5" ht="15" customHeight="1" x14ac:dyDescent="0.25">
      <c r="A39" s="25" t="s">
        <v>17</v>
      </c>
      <c r="B39" s="26"/>
      <c r="C39" s="26"/>
      <c r="D39" s="26"/>
      <c r="E39" s="54"/>
    </row>
    <row r="40" spans="1:5" ht="15" customHeight="1" x14ac:dyDescent="0.2">
      <c r="A40" s="80" t="s">
        <v>80</v>
      </c>
      <c r="B40" s="26"/>
      <c r="C40" s="26"/>
      <c r="D40" s="26"/>
      <c r="E40" s="28" t="s">
        <v>81</v>
      </c>
    </row>
    <row r="41" spans="1:5" ht="15" customHeight="1" x14ac:dyDescent="0.2">
      <c r="A41" s="54"/>
      <c r="B41" s="42"/>
      <c r="C41" s="26"/>
      <c r="E41" s="43"/>
    </row>
    <row r="42" spans="1:5" ht="15" customHeight="1" x14ac:dyDescent="0.2">
      <c r="A42" s="70"/>
      <c r="B42" s="70"/>
      <c r="C42" s="31" t="s">
        <v>36</v>
      </c>
      <c r="D42" s="32" t="s">
        <v>50</v>
      </c>
      <c r="E42" s="33" t="s">
        <v>38</v>
      </c>
    </row>
    <row r="43" spans="1:5" ht="15" customHeight="1" x14ac:dyDescent="0.2">
      <c r="A43" s="86"/>
      <c r="B43" s="72"/>
      <c r="C43" s="73">
        <v>3299</v>
      </c>
      <c r="D43" s="65" t="s">
        <v>72</v>
      </c>
      <c r="E43" s="104">
        <v>-3229000</v>
      </c>
    </row>
    <row r="44" spans="1:5" ht="15" customHeight="1" x14ac:dyDescent="0.2">
      <c r="A44" s="86"/>
      <c r="B44" s="72"/>
      <c r="C44" s="73">
        <v>3299</v>
      </c>
      <c r="D44" s="74" t="s">
        <v>82</v>
      </c>
      <c r="E44" s="104">
        <f>461000+724000+316000+130000+521000+347000+77000</f>
        <v>2576000</v>
      </c>
    </row>
    <row r="45" spans="1:5" ht="15" customHeight="1" x14ac:dyDescent="0.2">
      <c r="A45" s="86"/>
      <c r="B45" s="72"/>
      <c r="C45" s="73">
        <v>3299</v>
      </c>
      <c r="D45" s="105" t="s">
        <v>58</v>
      </c>
      <c r="E45" s="104">
        <v>653000</v>
      </c>
    </row>
    <row r="46" spans="1:5" ht="15" customHeight="1" x14ac:dyDescent="0.2">
      <c r="A46" s="76"/>
      <c r="B46" s="106"/>
      <c r="C46" s="39" t="s">
        <v>40</v>
      </c>
      <c r="D46" s="40"/>
      <c r="E46" s="41">
        <f>SUM(E43:E45)</f>
        <v>0</v>
      </c>
    </row>
    <row r="47" spans="1:5" ht="15" customHeight="1" x14ac:dyDescent="0.2"/>
    <row r="48" spans="1:5" ht="15" customHeight="1" x14ac:dyDescent="0.2"/>
    <row r="49" spans="1:7" ht="15" customHeight="1" x14ac:dyDescent="0.2"/>
    <row r="50" spans="1:7" ht="15" customHeight="1" x14ac:dyDescent="0.2"/>
    <row r="51" spans="1:7" ht="15" customHeight="1" x14ac:dyDescent="0.2"/>
    <row r="52" spans="1:7" ht="15" customHeight="1" x14ac:dyDescent="0.2"/>
    <row r="53" spans="1:7" ht="15" customHeight="1" x14ac:dyDescent="0.25">
      <c r="A53" s="25" t="s">
        <v>17</v>
      </c>
      <c r="B53" s="26"/>
      <c r="C53" s="26"/>
      <c r="D53" s="26"/>
      <c r="E53" s="54"/>
    </row>
    <row r="54" spans="1:7" ht="15" customHeight="1" x14ac:dyDescent="0.2">
      <c r="A54" s="80" t="s">
        <v>80</v>
      </c>
      <c r="B54" s="26"/>
      <c r="C54" s="26"/>
      <c r="D54" s="26"/>
      <c r="E54" s="28" t="s">
        <v>83</v>
      </c>
    </row>
    <row r="55" spans="1:7" ht="15" customHeight="1" x14ac:dyDescent="0.2">
      <c r="A55" s="54"/>
      <c r="B55" s="42"/>
      <c r="C55" s="26"/>
      <c r="E55" s="43"/>
    </row>
    <row r="56" spans="1:7" ht="15" customHeight="1" x14ac:dyDescent="0.2">
      <c r="A56" s="70"/>
      <c r="B56" s="70"/>
      <c r="C56" s="31" t="s">
        <v>36</v>
      </c>
      <c r="D56" s="32" t="s">
        <v>50</v>
      </c>
      <c r="E56" s="33" t="s">
        <v>38</v>
      </c>
    </row>
    <row r="57" spans="1:7" ht="15" customHeight="1" x14ac:dyDescent="0.2">
      <c r="A57" s="86"/>
      <c r="B57" s="72"/>
      <c r="C57" s="73">
        <v>3299</v>
      </c>
      <c r="D57" s="74" t="s">
        <v>72</v>
      </c>
      <c r="E57" s="104">
        <v>-3084000</v>
      </c>
      <c r="G57" s="107">
        <f>+E43+E57</f>
        <v>-6313000</v>
      </c>
    </row>
    <row r="58" spans="1:7" ht="15" customHeight="1" x14ac:dyDescent="0.2">
      <c r="A58" s="86"/>
      <c r="B58" s="72"/>
      <c r="C58" s="73">
        <v>3299</v>
      </c>
      <c r="D58" s="74" t="s">
        <v>82</v>
      </c>
      <c r="E58" s="104">
        <f>138000+138000+305000+460000</f>
        <v>1041000</v>
      </c>
    </row>
    <row r="59" spans="1:7" ht="15" customHeight="1" x14ac:dyDescent="0.2">
      <c r="A59" s="86"/>
      <c r="B59" s="72"/>
      <c r="C59" s="73">
        <v>3299</v>
      </c>
      <c r="D59" s="105" t="s">
        <v>58</v>
      </c>
      <c r="E59" s="104">
        <f>831000+260000+192000+760000</f>
        <v>2043000</v>
      </c>
    </row>
    <row r="60" spans="1:7" ht="15" customHeight="1" x14ac:dyDescent="0.2">
      <c r="A60" s="76"/>
      <c r="B60" s="106"/>
      <c r="C60" s="39" t="s">
        <v>40</v>
      </c>
      <c r="D60" s="40"/>
      <c r="E60" s="41">
        <f>SUM(E57:E59)</f>
        <v>0</v>
      </c>
    </row>
    <row r="61" spans="1:7" ht="15" customHeight="1" x14ac:dyDescent="0.2"/>
    <row r="62" spans="1:7" ht="15" customHeight="1" x14ac:dyDescent="0.2"/>
    <row r="63" spans="1:7" ht="15" customHeight="1" x14ac:dyDescent="0.25">
      <c r="A63" s="99" t="s">
        <v>84</v>
      </c>
    </row>
    <row r="64" spans="1:7" ht="15" customHeight="1" x14ac:dyDescent="0.2">
      <c r="A64" s="202" t="s">
        <v>30</v>
      </c>
      <c r="B64" s="202"/>
      <c r="C64" s="202"/>
      <c r="D64" s="202"/>
      <c r="E64" s="202"/>
    </row>
    <row r="65" spans="1:5" ht="15" customHeight="1" x14ac:dyDescent="0.2">
      <c r="A65" s="201" t="s">
        <v>464</v>
      </c>
      <c r="B65" s="201"/>
      <c r="C65" s="201"/>
      <c r="D65" s="201"/>
      <c r="E65" s="201"/>
    </row>
    <row r="66" spans="1:5" ht="15" customHeight="1" x14ac:dyDescent="0.2">
      <c r="A66" s="201"/>
      <c r="B66" s="201"/>
      <c r="C66" s="201"/>
      <c r="D66" s="201"/>
      <c r="E66" s="201"/>
    </row>
    <row r="67" spans="1:5" ht="15" customHeight="1" x14ac:dyDescent="0.2">
      <c r="A67" s="201"/>
      <c r="B67" s="201"/>
      <c r="C67" s="201"/>
      <c r="D67" s="201"/>
      <c r="E67" s="201"/>
    </row>
    <row r="68" spans="1:5" ht="15" customHeight="1" x14ac:dyDescent="0.2">
      <c r="A68" s="201"/>
      <c r="B68" s="201"/>
      <c r="C68" s="201"/>
      <c r="D68" s="201"/>
      <c r="E68" s="201"/>
    </row>
    <row r="69" spans="1:5" ht="15" customHeight="1" x14ac:dyDescent="0.2">
      <c r="A69" s="201"/>
      <c r="B69" s="201"/>
      <c r="C69" s="201"/>
      <c r="D69" s="201"/>
      <c r="E69" s="201"/>
    </row>
    <row r="70" spans="1:5" ht="15" customHeight="1" x14ac:dyDescent="0.2">
      <c r="A70" s="201"/>
      <c r="B70" s="201"/>
      <c r="C70" s="201"/>
      <c r="D70" s="201"/>
      <c r="E70" s="201"/>
    </row>
    <row r="71" spans="1:5" ht="15" customHeight="1" x14ac:dyDescent="0.2">
      <c r="A71" s="201"/>
      <c r="B71" s="201"/>
      <c r="C71" s="201"/>
      <c r="D71" s="201"/>
      <c r="E71" s="201"/>
    </row>
    <row r="72" spans="1:5" ht="15" customHeight="1" x14ac:dyDescent="0.2">
      <c r="A72" s="201"/>
      <c r="B72" s="201"/>
      <c r="C72" s="201"/>
      <c r="D72" s="201"/>
      <c r="E72" s="201"/>
    </row>
    <row r="73" spans="1:5" ht="15" customHeight="1" x14ac:dyDescent="0.2">
      <c r="A73" s="201"/>
      <c r="B73" s="201"/>
      <c r="C73" s="201"/>
      <c r="D73" s="201"/>
      <c r="E73" s="201"/>
    </row>
    <row r="74" spans="1:5" ht="15" customHeight="1" x14ac:dyDescent="0.2">
      <c r="A74" s="201"/>
      <c r="B74" s="201"/>
      <c r="C74" s="201"/>
      <c r="D74" s="201"/>
      <c r="E74" s="201"/>
    </row>
    <row r="75" spans="1:5" ht="15" customHeight="1" x14ac:dyDescent="0.2"/>
    <row r="76" spans="1:5" ht="15" customHeight="1" x14ac:dyDescent="0.25">
      <c r="A76" s="51" t="s">
        <v>1</v>
      </c>
      <c r="B76" s="52"/>
      <c r="C76" s="52"/>
      <c r="D76" s="52"/>
      <c r="E76" s="52"/>
    </row>
    <row r="77" spans="1:5" ht="15" customHeight="1" x14ac:dyDescent="0.2">
      <c r="A77" s="87" t="s">
        <v>33</v>
      </c>
      <c r="B77" s="52"/>
      <c r="C77" s="52"/>
      <c r="D77" s="52"/>
      <c r="E77" s="53" t="s">
        <v>34</v>
      </c>
    </row>
    <row r="78" spans="1:5" ht="15" customHeight="1" x14ac:dyDescent="0.25">
      <c r="A78" s="51"/>
      <c r="B78" s="62"/>
      <c r="C78" s="61"/>
      <c r="D78" s="61"/>
      <c r="E78" s="90"/>
    </row>
    <row r="79" spans="1:5" ht="15" customHeight="1" x14ac:dyDescent="0.2">
      <c r="A79" s="69"/>
      <c r="B79" s="69"/>
      <c r="C79" s="44" t="s">
        <v>36</v>
      </c>
      <c r="D79" s="108" t="s">
        <v>37</v>
      </c>
      <c r="E79" s="44" t="s">
        <v>38</v>
      </c>
    </row>
    <row r="80" spans="1:5" ht="15" customHeight="1" x14ac:dyDescent="0.2">
      <c r="A80" s="71"/>
      <c r="B80" s="72"/>
      <c r="C80" s="46"/>
      <c r="D80" s="109" t="s">
        <v>85</v>
      </c>
      <c r="E80" s="110">
        <v>17000000</v>
      </c>
    </row>
    <row r="81" spans="1:7" ht="15" customHeight="1" x14ac:dyDescent="0.2">
      <c r="A81" s="95"/>
      <c r="B81" s="111"/>
      <c r="C81" s="66" t="s">
        <v>40</v>
      </c>
      <c r="D81" s="96"/>
      <c r="E81" s="97">
        <f>SUM(E80:E80)</f>
        <v>17000000</v>
      </c>
    </row>
    <row r="82" spans="1:7" ht="15" customHeight="1" x14ac:dyDescent="0.2"/>
    <row r="83" spans="1:7" ht="15" customHeight="1" x14ac:dyDescent="0.25">
      <c r="A83" s="25" t="s">
        <v>1</v>
      </c>
      <c r="B83" s="26"/>
      <c r="C83" s="26"/>
      <c r="D83" s="26"/>
      <c r="E83" s="26"/>
    </row>
    <row r="84" spans="1:7" ht="15" customHeight="1" x14ac:dyDescent="0.2">
      <c r="A84" s="27" t="s">
        <v>33</v>
      </c>
      <c r="B84" s="26"/>
      <c r="C84" s="26"/>
      <c r="D84" s="26"/>
      <c r="E84" s="28" t="s">
        <v>34</v>
      </c>
    </row>
    <row r="85" spans="1:7" ht="15" customHeight="1" x14ac:dyDescent="0.25">
      <c r="A85" s="54"/>
      <c r="B85" s="25"/>
      <c r="C85" s="26"/>
      <c r="D85" s="26"/>
      <c r="E85" s="30"/>
    </row>
    <row r="86" spans="1:7" ht="15" customHeight="1" x14ac:dyDescent="0.2">
      <c r="B86" s="44" t="s">
        <v>35</v>
      </c>
      <c r="C86" s="31" t="s">
        <v>36</v>
      </c>
      <c r="D86" s="32" t="s">
        <v>37</v>
      </c>
      <c r="E86" s="33" t="s">
        <v>38</v>
      </c>
    </row>
    <row r="87" spans="1:7" ht="15" customHeight="1" x14ac:dyDescent="0.2">
      <c r="B87" s="55">
        <v>10</v>
      </c>
      <c r="C87" s="93">
        <v>6172</v>
      </c>
      <c r="D87" s="112" t="s">
        <v>86</v>
      </c>
      <c r="E87" s="75">
        <v>885000</v>
      </c>
    </row>
    <row r="88" spans="1:7" ht="15" customHeight="1" x14ac:dyDescent="0.2">
      <c r="B88" s="55">
        <v>14</v>
      </c>
      <c r="C88" s="93">
        <v>6172</v>
      </c>
      <c r="D88" s="112" t="s">
        <v>86</v>
      </c>
      <c r="E88" s="75">
        <v>200000</v>
      </c>
    </row>
    <row r="89" spans="1:7" ht="15" customHeight="1" x14ac:dyDescent="0.2">
      <c r="B89" s="55"/>
      <c r="C89" s="39" t="s">
        <v>40</v>
      </c>
      <c r="D89" s="40"/>
      <c r="E89" s="41">
        <f>SUM(E87:E88)</f>
        <v>1085000</v>
      </c>
      <c r="G89" s="107">
        <f>SUM(E81,E89)</f>
        <v>18085000</v>
      </c>
    </row>
    <row r="90" spans="1:7" ht="15" customHeight="1" x14ac:dyDescent="0.2"/>
    <row r="91" spans="1:7" ht="15" customHeight="1" x14ac:dyDescent="0.25">
      <c r="A91" s="25" t="s">
        <v>17</v>
      </c>
      <c r="B91" s="113"/>
      <c r="C91" s="26"/>
      <c r="D91" s="26"/>
      <c r="E91" s="54"/>
    </row>
    <row r="92" spans="1:7" ht="15" customHeight="1" x14ac:dyDescent="0.2">
      <c r="A92" s="27" t="s">
        <v>87</v>
      </c>
      <c r="B92" s="113"/>
      <c r="C92" s="26"/>
      <c r="D92" s="26"/>
      <c r="E92" s="28" t="s">
        <v>88</v>
      </c>
    </row>
    <row r="93" spans="1:7" ht="15" customHeight="1" x14ac:dyDescent="0.2">
      <c r="A93" s="27"/>
      <c r="B93" s="114"/>
      <c r="C93" s="26"/>
      <c r="D93" s="26"/>
      <c r="E93" s="30"/>
    </row>
    <row r="94" spans="1:7" ht="15" customHeight="1" x14ac:dyDescent="0.2">
      <c r="A94" s="70"/>
      <c r="B94" s="70"/>
      <c r="C94" s="31" t="s">
        <v>36</v>
      </c>
      <c r="D94" s="32" t="s">
        <v>50</v>
      </c>
      <c r="E94" s="44" t="s">
        <v>38</v>
      </c>
    </row>
    <row r="95" spans="1:7" ht="15" customHeight="1" x14ac:dyDescent="0.2">
      <c r="A95" s="115"/>
      <c r="B95" s="115"/>
      <c r="C95" s="46">
        <v>5273</v>
      </c>
      <c r="D95" s="65" t="s">
        <v>71</v>
      </c>
      <c r="E95" s="75">
        <v>264000</v>
      </c>
    </row>
    <row r="96" spans="1:7" ht="15" customHeight="1" x14ac:dyDescent="0.2">
      <c r="A96" s="115"/>
      <c r="B96" s="115"/>
      <c r="C96" s="46">
        <v>5273</v>
      </c>
      <c r="D96" s="65" t="s">
        <v>51</v>
      </c>
      <c r="E96" s="75">
        <f>85000+36000</f>
        <v>121000</v>
      </c>
    </row>
    <row r="97" spans="1:5" ht="15" customHeight="1" x14ac:dyDescent="0.2">
      <c r="A97" s="71"/>
      <c r="B97" s="71"/>
      <c r="C97" s="39" t="s">
        <v>40</v>
      </c>
      <c r="D97" s="40"/>
      <c r="E97" s="41">
        <f>SUM(E95:E96)</f>
        <v>385000</v>
      </c>
    </row>
    <row r="98" spans="1:5" ht="15" customHeight="1" x14ac:dyDescent="0.2"/>
    <row r="99" spans="1:5" ht="15" customHeight="1" x14ac:dyDescent="0.25">
      <c r="A99" s="25" t="s">
        <v>17</v>
      </c>
      <c r="B99" s="113"/>
      <c r="C99" s="26"/>
      <c r="D99" s="26"/>
      <c r="E99" s="54"/>
    </row>
    <row r="100" spans="1:5" ht="15" customHeight="1" x14ac:dyDescent="0.2">
      <c r="A100" s="27" t="s">
        <v>87</v>
      </c>
      <c r="B100" s="113"/>
      <c r="C100" s="26"/>
      <c r="D100" s="26"/>
      <c r="E100" s="28" t="s">
        <v>89</v>
      </c>
    </row>
    <row r="101" spans="1:5" ht="15" customHeight="1" x14ac:dyDescent="0.2">
      <c r="A101" s="27"/>
      <c r="B101" s="114"/>
      <c r="C101" s="26"/>
      <c r="D101" s="26"/>
      <c r="E101" s="30"/>
    </row>
    <row r="102" spans="1:5" ht="15" customHeight="1" x14ac:dyDescent="0.2">
      <c r="A102" s="70"/>
      <c r="B102" s="70"/>
      <c r="C102" s="31" t="s">
        <v>36</v>
      </c>
      <c r="D102" s="32" t="s">
        <v>50</v>
      </c>
      <c r="E102" s="44" t="s">
        <v>38</v>
      </c>
    </row>
    <row r="103" spans="1:5" ht="15" customHeight="1" x14ac:dyDescent="0.2">
      <c r="A103" s="115"/>
      <c r="B103" s="115"/>
      <c r="C103" s="46">
        <v>6172</v>
      </c>
      <c r="D103" s="65" t="s">
        <v>71</v>
      </c>
      <c r="E103" s="75">
        <v>1400000</v>
      </c>
    </row>
    <row r="104" spans="1:5" ht="15" customHeight="1" x14ac:dyDescent="0.2">
      <c r="A104" s="71"/>
      <c r="B104" s="71"/>
      <c r="C104" s="39" t="s">
        <v>40</v>
      </c>
      <c r="D104" s="40"/>
      <c r="E104" s="41">
        <f>SUM(E103:E103)</f>
        <v>1400000</v>
      </c>
    </row>
    <row r="105" spans="1:5" ht="15" customHeight="1" x14ac:dyDescent="0.2">
      <c r="A105" s="71"/>
      <c r="B105" s="71"/>
      <c r="C105" s="116"/>
      <c r="D105" s="26"/>
      <c r="E105" s="117"/>
    </row>
    <row r="106" spans="1:5" ht="15" customHeight="1" x14ac:dyDescent="0.25">
      <c r="A106" s="51" t="s">
        <v>17</v>
      </c>
      <c r="B106" s="52"/>
      <c r="C106" s="52"/>
      <c r="D106" s="54"/>
      <c r="E106" s="54"/>
    </row>
    <row r="107" spans="1:5" ht="15" customHeight="1" x14ac:dyDescent="0.2">
      <c r="A107" s="27" t="s">
        <v>55</v>
      </c>
      <c r="B107" s="26"/>
      <c r="C107" s="26"/>
      <c r="D107" s="26"/>
      <c r="E107" s="28" t="s">
        <v>56</v>
      </c>
    </row>
    <row r="108" spans="1:5" ht="15" customHeight="1" x14ac:dyDescent="0.2">
      <c r="A108" s="61"/>
      <c r="B108" s="62"/>
      <c r="C108" s="52"/>
      <c r="D108" s="61"/>
      <c r="E108" s="63"/>
    </row>
    <row r="109" spans="1:5" ht="15" customHeight="1" x14ac:dyDescent="0.2">
      <c r="B109" s="44" t="s">
        <v>35</v>
      </c>
      <c r="C109" s="44" t="s">
        <v>36</v>
      </c>
      <c r="D109" s="32" t="s">
        <v>37</v>
      </c>
      <c r="E109" s="33" t="s">
        <v>38</v>
      </c>
    </row>
    <row r="110" spans="1:5" ht="15" customHeight="1" x14ac:dyDescent="0.2">
      <c r="B110" s="55">
        <v>24</v>
      </c>
      <c r="C110" s="46"/>
      <c r="D110" s="65" t="s">
        <v>90</v>
      </c>
      <c r="E110" s="37">
        <v>950000</v>
      </c>
    </row>
    <row r="111" spans="1:5" ht="15" customHeight="1" x14ac:dyDescent="0.2">
      <c r="B111" s="55">
        <v>24</v>
      </c>
      <c r="C111" s="46"/>
      <c r="D111" s="47" t="s">
        <v>91</v>
      </c>
      <c r="E111" s="37">
        <v>600000</v>
      </c>
    </row>
    <row r="112" spans="1:5" ht="15" customHeight="1" x14ac:dyDescent="0.2">
      <c r="B112" s="118"/>
      <c r="C112" s="66" t="s">
        <v>40</v>
      </c>
      <c r="D112" s="67"/>
      <c r="E112" s="68">
        <f>SUM(E110:E111)</f>
        <v>1550000</v>
      </c>
    </row>
    <row r="113" spans="1:5" ht="15" customHeight="1" x14ac:dyDescent="0.2"/>
    <row r="114" spans="1:5" ht="15" customHeight="1" x14ac:dyDescent="0.25">
      <c r="A114" s="25" t="s">
        <v>17</v>
      </c>
    </row>
    <row r="115" spans="1:5" ht="15" customHeight="1" x14ac:dyDescent="0.2">
      <c r="A115" s="27" t="s">
        <v>92</v>
      </c>
      <c r="B115" s="26"/>
      <c r="C115" s="26"/>
      <c r="D115" s="26"/>
      <c r="E115" s="28" t="s">
        <v>93</v>
      </c>
    </row>
    <row r="116" spans="1:5" ht="15" customHeight="1" x14ac:dyDescent="0.2"/>
    <row r="117" spans="1:5" ht="15" customHeight="1" x14ac:dyDescent="0.2">
      <c r="B117" s="44" t="s">
        <v>35</v>
      </c>
      <c r="C117" s="31" t="s">
        <v>36</v>
      </c>
      <c r="D117" s="32" t="s">
        <v>37</v>
      </c>
      <c r="E117" s="33" t="s">
        <v>38</v>
      </c>
    </row>
    <row r="118" spans="1:5" ht="15" customHeight="1" x14ac:dyDescent="0.2">
      <c r="B118" s="55">
        <v>24</v>
      </c>
      <c r="C118" s="73"/>
      <c r="D118" s="47" t="s">
        <v>90</v>
      </c>
      <c r="E118" s="82">
        <v>300000</v>
      </c>
    </row>
    <row r="119" spans="1:5" ht="15" customHeight="1" x14ac:dyDescent="0.2">
      <c r="B119" s="55"/>
      <c r="C119" s="39" t="s">
        <v>40</v>
      </c>
      <c r="D119" s="40"/>
      <c r="E119" s="41">
        <f>SUM(E118:E118)</f>
        <v>300000</v>
      </c>
    </row>
    <row r="120" spans="1:5" ht="15" customHeight="1" x14ac:dyDescent="0.2"/>
    <row r="121" spans="1:5" ht="15" customHeight="1" x14ac:dyDescent="0.25">
      <c r="A121" s="51" t="s">
        <v>17</v>
      </c>
      <c r="B121" s="52"/>
      <c r="C121" s="52"/>
      <c r="D121" s="52"/>
      <c r="E121" s="61"/>
    </row>
    <row r="122" spans="1:5" ht="15" customHeight="1" x14ac:dyDescent="0.2">
      <c r="A122" s="87" t="s">
        <v>94</v>
      </c>
      <c r="B122" s="52"/>
      <c r="C122" s="52"/>
      <c r="D122" s="52"/>
      <c r="E122" s="53" t="s">
        <v>95</v>
      </c>
    </row>
    <row r="123" spans="1:5" ht="15" customHeight="1" x14ac:dyDescent="0.2">
      <c r="A123" s="61"/>
      <c r="B123" s="61"/>
      <c r="C123" s="61"/>
      <c r="D123" s="61"/>
      <c r="E123" s="61"/>
    </row>
    <row r="124" spans="1:5" ht="15" customHeight="1" x14ac:dyDescent="0.2">
      <c r="A124" s="61"/>
      <c r="B124" s="44" t="s">
        <v>35</v>
      </c>
      <c r="C124" s="44" t="s">
        <v>36</v>
      </c>
      <c r="D124" s="108" t="s">
        <v>37</v>
      </c>
      <c r="E124" s="119" t="s">
        <v>38</v>
      </c>
    </row>
    <row r="125" spans="1:5" ht="15" customHeight="1" x14ac:dyDescent="0.2">
      <c r="A125" s="61"/>
      <c r="B125" s="120">
        <v>24</v>
      </c>
      <c r="C125" s="46"/>
      <c r="D125" s="105" t="s">
        <v>90</v>
      </c>
      <c r="E125" s="121">
        <v>3250000</v>
      </c>
    </row>
    <row r="126" spans="1:5" ht="15" customHeight="1" x14ac:dyDescent="0.2">
      <c r="A126" s="61"/>
      <c r="B126" s="120"/>
      <c r="C126" s="66" t="s">
        <v>40</v>
      </c>
      <c r="D126" s="67"/>
      <c r="E126" s="68">
        <f>SUM(E125:E125)</f>
        <v>3250000</v>
      </c>
    </row>
    <row r="127" spans="1:5" ht="15" customHeight="1" x14ac:dyDescent="0.2"/>
    <row r="128" spans="1:5" ht="15" customHeight="1" x14ac:dyDescent="0.25">
      <c r="A128" s="51" t="s">
        <v>17</v>
      </c>
      <c r="B128" s="52"/>
      <c r="C128" s="52"/>
      <c r="D128" s="61"/>
      <c r="E128" s="61"/>
    </row>
    <row r="129" spans="1:7" ht="15" customHeight="1" x14ac:dyDescent="0.2">
      <c r="A129" s="87" t="s">
        <v>62</v>
      </c>
      <c r="B129" s="52"/>
      <c r="C129" s="52"/>
      <c r="D129" s="52"/>
      <c r="E129" s="53" t="s">
        <v>96</v>
      </c>
    </row>
    <row r="130" spans="1:7" ht="15" customHeight="1" x14ac:dyDescent="0.2">
      <c r="A130" s="61"/>
      <c r="B130" s="61"/>
      <c r="C130" s="61"/>
      <c r="D130" s="61"/>
      <c r="E130" s="61"/>
    </row>
    <row r="131" spans="1:7" ht="15" customHeight="1" x14ac:dyDescent="0.2">
      <c r="A131" s="61"/>
      <c r="B131" s="61"/>
      <c r="C131" s="44" t="s">
        <v>36</v>
      </c>
      <c r="D131" s="77" t="s">
        <v>50</v>
      </c>
      <c r="E131" s="44" t="s">
        <v>38</v>
      </c>
    </row>
    <row r="132" spans="1:7" ht="15" customHeight="1" x14ac:dyDescent="0.2">
      <c r="A132" s="61"/>
      <c r="B132" s="61"/>
      <c r="C132" s="46"/>
      <c r="D132" s="79" t="s">
        <v>71</v>
      </c>
      <c r="E132" s="37">
        <v>-1000000</v>
      </c>
    </row>
    <row r="133" spans="1:7" ht="15" customHeight="1" x14ac:dyDescent="0.2">
      <c r="A133" s="61"/>
      <c r="B133" s="61"/>
      <c r="C133" s="46"/>
      <c r="D133" s="79" t="s">
        <v>71</v>
      </c>
      <c r="E133" s="37">
        <v>1000000</v>
      </c>
    </row>
    <row r="134" spans="1:7" ht="15" customHeight="1" x14ac:dyDescent="0.2">
      <c r="A134" s="61"/>
      <c r="B134" s="61"/>
      <c r="C134" s="46"/>
      <c r="D134" s="65" t="s">
        <v>51</v>
      </c>
      <c r="E134" s="37">
        <v>350000</v>
      </c>
    </row>
    <row r="135" spans="1:7" ht="15" customHeight="1" x14ac:dyDescent="0.2">
      <c r="A135" s="61"/>
      <c r="B135" s="61"/>
      <c r="C135" s="46"/>
      <c r="D135" s="79" t="s">
        <v>71</v>
      </c>
      <c r="E135" s="37">
        <f>2245000+1285000+1550000+2020000</f>
        <v>7100000</v>
      </c>
    </row>
    <row r="136" spans="1:7" ht="15" customHeight="1" x14ac:dyDescent="0.2">
      <c r="A136" s="61"/>
      <c r="B136" s="61"/>
      <c r="C136" s="46"/>
      <c r="D136" s="79" t="s">
        <v>71</v>
      </c>
      <c r="E136" s="37">
        <v>700000</v>
      </c>
    </row>
    <row r="137" spans="1:7" ht="15" customHeight="1" x14ac:dyDescent="0.2">
      <c r="A137" s="61"/>
      <c r="B137" s="61"/>
      <c r="C137" s="66" t="s">
        <v>40</v>
      </c>
      <c r="D137" s="67"/>
      <c r="E137" s="68">
        <f>SUM(E132:E136)</f>
        <v>8150000</v>
      </c>
      <c r="G137" s="107">
        <f>SUM(E97,E104,E112,E119,E126,E137,E144)</f>
        <v>18085000</v>
      </c>
    </row>
    <row r="138" spans="1:7" ht="15" customHeight="1" x14ac:dyDescent="0.2"/>
    <row r="139" spans="1:7" ht="15" customHeight="1" x14ac:dyDescent="0.25">
      <c r="A139" s="25" t="s">
        <v>17</v>
      </c>
      <c r="B139" s="26"/>
      <c r="C139" s="26"/>
      <c r="D139" s="26"/>
      <c r="E139" s="54"/>
    </row>
    <row r="140" spans="1:7" ht="15" customHeight="1" x14ac:dyDescent="0.2">
      <c r="A140" s="87" t="s">
        <v>62</v>
      </c>
      <c r="B140" s="26"/>
      <c r="C140" s="26"/>
      <c r="D140" s="26"/>
      <c r="E140" s="28" t="s">
        <v>97</v>
      </c>
    </row>
    <row r="141" spans="1:7" ht="15" customHeight="1" x14ac:dyDescent="0.2">
      <c r="A141" s="54"/>
      <c r="B141" s="42"/>
      <c r="C141" s="26"/>
      <c r="E141" s="30"/>
    </row>
    <row r="142" spans="1:7" ht="15" customHeight="1" x14ac:dyDescent="0.2">
      <c r="C142" s="31" t="s">
        <v>36</v>
      </c>
      <c r="D142" s="32" t="s">
        <v>50</v>
      </c>
      <c r="E142" s="44" t="s">
        <v>38</v>
      </c>
    </row>
    <row r="143" spans="1:7" ht="15" customHeight="1" x14ac:dyDescent="0.2">
      <c r="C143" s="73">
        <v>2212</v>
      </c>
      <c r="D143" s="79" t="s">
        <v>71</v>
      </c>
      <c r="E143" s="37">
        <v>3050000</v>
      </c>
    </row>
    <row r="144" spans="1:7" ht="15" customHeight="1" x14ac:dyDescent="0.2">
      <c r="C144" s="39" t="s">
        <v>40</v>
      </c>
      <c r="D144" s="40"/>
      <c r="E144" s="41">
        <f>SUM(E143:E143)</f>
        <v>3050000</v>
      </c>
    </row>
    <row r="145" spans="1:5" ht="15" customHeight="1" x14ac:dyDescent="0.2"/>
    <row r="146" spans="1:5" ht="15" customHeight="1" x14ac:dyDescent="0.2"/>
    <row r="147" spans="1:5" ht="15" customHeight="1" x14ac:dyDescent="0.25">
      <c r="A147" s="99" t="s">
        <v>98</v>
      </c>
    </row>
    <row r="148" spans="1:5" ht="15" customHeight="1" x14ac:dyDescent="0.2">
      <c r="A148" s="202" t="s">
        <v>30</v>
      </c>
      <c r="B148" s="202"/>
      <c r="C148" s="202"/>
      <c r="D148" s="202"/>
      <c r="E148" s="202"/>
    </row>
    <row r="149" spans="1:5" ht="15" customHeight="1" x14ac:dyDescent="0.2">
      <c r="A149" s="202" t="s">
        <v>99</v>
      </c>
      <c r="B149" s="202"/>
      <c r="C149" s="202"/>
      <c r="D149" s="202"/>
      <c r="E149" s="202"/>
    </row>
    <row r="150" spans="1:5" ht="15" customHeight="1" x14ac:dyDescent="0.2">
      <c r="A150" s="203" t="s">
        <v>100</v>
      </c>
      <c r="B150" s="203"/>
      <c r="C150" s="203"/>
      <c r="D150" s="203"/>
      <c r="E150" s="203"/>
    </row>
    <row r="151" spans="1:5" ht="15" customHeight="1" x14ac:dyDescent="0.2">
      <c r="A151" s="203"/>
      <c r="B151" s="203"/>
      <c r="C151" s="203"/>
      <c r="D151" s="203"/>
      <c r="E151" s="203"/>
    </row>
    <row r="152" spans="1:5" ht="15" customHeight="1" x14ac:dyDescent="0.2">
      <c r="A152" s="203"/>
      <c r="B152" s="203"/>
      <c r="C152" s="203"/>
      <c r="D152" s="203"/>
      <c r="E152" s="203"/>
    </row>
    <row r="153" spans="1:5" ht="15" customHeight="1" x14ac:dyDescent="0.2">
      <c r="A153" s="203"/>
      <c r="B153" s="203"/>
      <c r="C153" s="203"/>
      <c r="D153" s="203"/>
      <c r="E153" s="203"/>
    </row>
    <row r="154" spans="1:5" ht="15" customHeight="1" x14ac:dyDescent="0.2">
      <c r="A154" s="203"/>
      <c r="B154" s="203"/>
      <c r="C154" s="203"/>
      <c r="D154" s="203"/>
      <c r="E154" s="203"/>
    </row>
    <row r="155" spans="1:5" ht="15" customHeight="1" x14ac:dyDescent="0.2">
      <c r="A155" s="203"/>
      <c r="B155" s="203"/>
      <c r="C155" s="203"/>
      <c r="D155" s="203"/>
      <c r="E155" s="203"/>
    </row>
    <row r="156" spans="1:5" ht="15" customHeight="1" x14ac:dyDescent="0.2">
      <c r="A156" s="203"/>
      <c r="B156" s="203"/>
      <c r="C156" s="203"/>
      <c r="D156" s="203"/>
      <c r="E156" s="203"/>
    </row>
    <row r="157" spans="1:5" ht="15" customHeight="1" x14ac:dyDescent="0.2">
      <c r="A157" s="50"/>
      <c r="B157" s="122"/>
      <c r="C157" s="50"/>
      <c r="D157" s="50"/>
      <c r="E157" s="50"/>
    </row>
    <row r="158" spans="1:5" ht="15" customHeight="1" x14ac:dyDescent="0.25">
      <c r="A158" s="51" t="s">
        <v>1</v>
      </c>
      <c r="B158" s="88"/>
      <c r="C158" s="52"/>
      <c r="D158" s="52"/>
      <c r="E158" s="52"/>
    </row>
    <row r="159" spans="1:5" ht="15" customHeight="1" x14ac:dyDescent="0.2">
      <c r="A159" s="87" t="s">
        <v>76</v>
      </c>
      <c r="B159" s="52"/>
      <c r="C159" s="52"/>
      <c r="D159" s="52"/>
      <c r="E159" s="53" t="s">
        <v>63</v>
      </c>
    </row>
    <row r="160" spans="1:5" ht="15" customHeight="1" x14ac:dyDescent="0.25">
      <c r="A160" s="54"/>
      <c r="B160" s="123"/>
      <c r="C160" s="26"/>
      <c r="D160" s="26"/>
      <c r="E160" s="30"/>
    </row>
    <row r="161" spans="1:7" ht="15" customHeight="1" x14ac:dyDescent="0.2">
      <c r="B161" s="31" t="s">
        <v>35</v>
      </c>
      <c r="C161" s="31" t="s">
        <v>36</v>
      </c>
      <c r="D161" s="32" t="s">
        <v>37</v>
      </c>
      <c r="E161" s="33" t="s">
        <v>38</v>
      </c>
    </row>
    <row r="162" spans="1:7" ht="15" customHeight="1" x14ac:dyDescent="0.2">
      <c r="B162" s="34">
        <v>38587505</v>
      </c>
      <c r="C162" s="101"/>
      <c r="D162" s="74" t="s">
        <v>101</v>
      </c>
      <c r="E162" s="37">
        <v>13510043.65</v>
      </c>
    </row>
    <row r="163" spans="1:7" ht="15" customHeight="1" x14ac:dyDescent="0.2">
      <c r="B163" s="58"/>
      <c r="C163" s="39" t="s">
        <v>40</v>
      </c>
      <c r="D163" s="40"/>
      <c r="E163" s="41">
        <f>SUM(E162:E162)</f>
        <v>13510043.65</v>
      </c>
    </row>
    <row r="164" spans="1:7" ht="15" customHeight="1" x14ac:dyDescent="0.2"/>
    <row r="165" spans="1:7" ht="15" customHeight="1" x14ac:dyDescent="0.25">
      <c r="A165" s="51" t="s">
        <v>17</v>
      </c>
      <c r="B165" s="88"/>
      <c r="C165" s="52"/>
      <c r="D165" s="52"/>
      <c r="E165" s="52"/>
    </row>
    <row r="166" spans="1:7" ht="15" customHeight="1" x14ac:dyDescent="0.2">
      <c r="A166" s="87" t="s">
        <v>33</v>
      </c>
      <c r="B166" s="88"/>
      <c r="C166" s="52"/>
      <c r="D166" s="52"/>
      <c r="E166" s="53" t="s">
        <v>34</v>
      </c>
    </row>
    <row r="167" spans="1:7" ht="15" customHeight="1" x14ac:dyDescent="0.25">
      <c r="A167" s="61"/>
      <c r="B167" s="102"/>
      <c r="C167" s="52"/>
      <c r="D167" s="52"/>
      <c r="E167" s="90"/>
    </row>
    <row r="168" spans="1:7" ht="15" customHeight="1" x14ac:dyDescent="0.25">
      <c r="A168" s="61"/>
      <c r="B168" s="102"/>
      <c r="C168" s="44" t="s">
        <v>36</v>
      </c>
      <c r="D168" s="77" t="s">
        <v>50</v>
      </c>
      <c r="E168" s="44" t="s">
        <v>38</v>
      </c>
    </row>
    <row r="169" spans="1:7" ht="15" customHeight="1" x14ac:dyDescent="0.25">
      <c r="A169" s="61"/>
      <c r="B169" s="102"/>
      <c r="C169" s="46">
        <v>6409</v>
      </c>
      <c r="D169" s="65" t="s">
        <v>72</v>
      </c>
      <c r="E169" s="37">
        <f>-2384125.35-13065718</f>
        <v>-15449843.35</v>
      </c>
    </row>
    <row r="170" spans="1:7" ht="15" customHeight="1" x14ac:dyDescent="0.25">
      <c r="A170" s="59"/>
      <c r="B170" s="89"/>
      <c r="C170" s="66" t="s">
        <v>40</v>
      </c>
      <c r="D170" s="67"/>
      <c r="E170" s="68">
        <f>SUM(E169:E169)</f>
        <v>-15449843.35</v>
      </c>
      <c r="G170" s="107">
        <f>-E162+E169</f>
        <v>-28959887</v>
      </c>
    </row>
    <row r="171" spans="1:7" ht="15" customHeight="1" x14ac:dyDescent="0.25">
      <c r="A171" s="23"/>
    </row>
    <row r="172" spans="1:7" ht="15" customHeight="1" x14ac:dyDescent="0.25">
      <c r="A172" s="25" t="s">
        <v>17</v>
      </c>
      <c r="B172" s="26"/>
      <c r="C172" s="26"/>
      <c r="D172" s="26"/>
      <c r="E172" s="54"/>
    </row>
    <row r="173" spans="1:7" ht="15" customHeight="1" x14ac:dyDescent="0.2">
      <c r="A173" s="87" t="s">
        <v>62</v>
      </c>
      <c r="B173" s="26"/>
      <c r="C173" s="26"/>
      <c r="D173" s="26"/>
      <c r="E173" s="28" t="s">
        <v>63</v>
      </c>
    </row>
    <row r="174" spans="1:7" ht="15" customHeight="1" x14ac:dyDescent="0.2">
      <c r="A174" s="54"/>
      <c r="B174" s="42"/>
      <c r="C174" s="26"/>
      <c r="E174" s="30"/>
    </row>
    <row r="175" spans="1:7" ht="15" customHeight="1" x14ac:dyDescent="0.2">
      <c r="C175" s="31" t="s">
        <v>36</v>
      </c>
      <c r="D175" s="32" t="s">
        <v>50</v>
      </c>
      <c r="E175" s="44" t="s">
        <v>38</v>
      </c>
    </row>
    <row r="176" spans="1:7" ht="15" customHeight="1" x14ac:dyDescent="0.2">
      <c r="C176" s="73">
        <v>4357</v>
      </c>
      <c r="D176" s="79" t="s">
        <v>71</v>
      </c>
      <c r="E176" s="37">
        <v>13510043.65</v>
      </c>
    </row>
    <row r="177" spans="1:5" ht="15" customHeight="1" x14ac:dyDescent="0.2">
      <c r="C177" s="73">
        <v>4357</v>
      </c>
      <c r="D177" s="79" t="s">
        <v>71</v>
      </c>
      <c r="E177" s="37">
        <v>13065718</v>
      </c>
    </row>
    <row r="178" spans="1:5" ht="15" customHeight="1" x14ac:dyDescent="0.2">
      <c r="C178" s="73">
        <v>4357</v>
      </c>
      <c r="D178" s="79" t="s">
        <v>71</v>
      </c>
      <c r="E178" s="37">
        <v>2384125.35</v>
      </c>
    </row>
    <row r="179" spans="1:5" ht="15" customHeight="1" x14ac:dyDescent="0.2">
      <c r="C179" s="39" t="s">
        <v>40</v>
      </c>
      <c r="D179" s="40"/>
      <c r="E179" s="41">
        <f>SUM(E176:E178)</f>
        <v>28959887</v>
      </c>
    </row>
    <row r="180" spans="1:5" ht="15" customHeight="1" x14ac:dyDescent="0.2"/>
    <row r="181" spans="1:5" ht="15" customHeight="1" x14ac:dyDescent="0.2"/>
    <row r="182" spans="1:5" ht="15" customHeight="1" x14ac:dyDescent="0.25">
      <c r="A182" s="99" t="s">
        <v>102</v>
      </c>
    </row>
    <row r="183" spans="1:5" ht="15" customHeight="1" x14ac:dyDescent="0.2">
      <c r="A183" s="202" t="s">
        <v>103</v>
      </c>
      <c r="B183" s="202"/>
      <c r="C183" s="202"/>
      <c r="D183" s="202"/>
      <c r="E183" s="202"/>
    </row>
    <row r="184" spans="1:5" ht="15" customHeight="1" x14ac:dyDescent="0.2">
      <c r="A184" s="202"/>
      <c r="B184" s="202"/>
      <c r="C184" s="202"/>
      <c r="D184" s="202"/>
      <c r="E184" s="202"/>
    </row>
    <row r="185" spans="1:5" ht="15" customHeight="1" x14ac:dyDescent="0.2">
      <c r="A185" s="201" t="s">
        <v>104</v>
      </c>
      <c r="B185" s="201"/>
      <c r="C185" s="201"/>
      <c r="D185" s="201"/>
      <c r="E185" s="201"/>
    </row>
    <row r="186" spans="1:5" ht="15" customHeight="1" x14ac:dyDescent="0.2">
      <c r="A186" s="201"/>
      <c r="B186" s="201"/>
      <c r="C186" s="201"/>
      <c r="D186" s="201"/>
      <c r="E186" s="201"/>
    </row>
    <row r="187" spans="1:5" ht="15" customHeight="1" x14ac:dyDescent="0.2">
      <c r="A187" s="201"/>
      <c r="B187" s="201"/>
      <c r="C187" s="201"/>
      <c r="D187" s="201"/>
      <c r="E187" s="201"/>
    </row>
    <row r="188" spans="1:5" ht="15" customHeight="1" x14ac:dyDescent="0.2">
      <c r="A188" s="201"/>
      <c r="B188" s="201"/>
      <c r="C188" s="201"/>
      <c r="D188" s="201"/>
      <c r="E188" s="201"/>
    </row>
    <row r="189" spans="1:5" ht="15" customHeight="1" x14ac:dyDescent="0.2">
      <c r="A189" s="201"/>
      <c r="B189" s="201"/>
      <c r="C189" s="201"/>
      <c r="D189" s="201"/>
      <c r="E189" s="201"/>
    </row>
    <row r="190" spans="1:5" ht="15" customHeight="1" x14ac:dyDescent="0.2">
      <c r="A190" s="201"/>
      <c r="B190" s="201"/>
      <c r="C190" s="201"/>
      <c r="D190" s="201"/>
      <c r="E190" s="201"/>
    </row>
    <row r="191" spans="1:5" ht="15" customHeight="1" x14ac:dyDescent="0.2">
      <c r="A191" s="201"/>
      <c r="B191" s="201"/>
      <c r="C191" s="201"/>
      <c r="D191" s="201"/>
      <c r="E191" s="201"/>
    </row>
    <row r="192" spans="1:5" ht="15" customHeight="1" x14ac:dyDescent="0.2">
      <c r="A192" s="124"/>
      <c r="B192" s="124"/>
      <c r="C192" s="124"/>
      <c r="D192" s="124"/>
      <c r="E192" s="124"/>
    </row>
    <row r="193" spans="1:5" ht="15" customHeight="1" x14ac:dyDescent="0.25">
      <c r="A193" s="51" t="s">
        <v>17</v>
      </c>
      <c r="B193" s="52"/>
      <c r="C193" s="52"/>
      <c r="D193" s="52"/>
      <c r="E193" s="52"/>
    </row>
    <row r="194" spans="1:5" ht="15" customHeight="1" x14ac:dyDescent="0.2">
      <c r="A194" s="87" t="s">
        <v>33</v>
      </c>
      <c r="B194" s="52"/>
      <c r="C194" s="52"/>
      <c r="D194" s="52"/>
      <c r="E194" s="53" t="s">
        <v>34</v>
      </c>
    </row>
    <row r="195" spans="1:5" ht="15" customHeight="1" x14ac:dyDescent="0.25">
      <c r="A195" s="61"/>
      <c r="B195" s="51"/>
      <c r="C195" s="52"/>
      <c r="D195" s="52"/>
      <c r="E195" s="90"/>
    </row>
    <row r="196" spans="1:5" ht="15" customHeight="1" x14ac:dyDescent="0.2">
      <c r="A196" s="69"/>
      <c r="B196" s="70"/>
      <c r="C196" s="44" t="s">
        <v>36</v>
      </c>
      <c r="D196" s="77" t="s">
        <v>50</v>
      </c>
      <c r="E196" s="44" t="s">
        <v>38</v>
      </c>
    </row>
    <row r="197" spans="1:5" ht="15" customHeight="1" x14ac:dyDescent="0.2">
      <c r="A197" s="71"/>
      <c r="B197" s="78"/>
      <c r="C197" s="46">
        <v>6409</v>
      </c>
      <c r="D197" s="65" t="s">
        <v>72</v>
      </c>
      <c r="E197" s="37">
        <v>-3579111</v>
      </c>
    </row>
    <row r="198" spans="1:5" ht="15" customHeight="1" x14ac:dyDescent="0.2">
      <c r="A198" s="95"/>
      <c r="B198" s="103"/>
      <c r="C198" s="66" t="s">
        <v>40</v>
      </c>
      <c r="D198" s="67"/>
      <c r="E198" s="68">
        <f>SUM(E197:E197)</f>
        <v>-3579111</v>
      </c>
    </row>
    <row r="199" spans="1:5" ht="15" customHeight="1" x14ac:dyDescent="0.25">
      <c r="A199" s="59"/>
      <c r="B199" s="61"/>
      <c r="C199" s="61"/>
      <c r="D199" s="61"/>
      <c r="E199" s="61"/>
    </row>
    <row r="200" spans="1:5" ht="15" customHeight="1" x14ac:dyDescent="0.25">
      <c r="A200" s="51" t="s">
        <v>17</v>
      </c>
      <c r="B200" s="52"/>
      <c r="C200" s="52"/>
      <c r="D200" s="54"/>
      <c r="E200" s="54"/>
    </row>
    <row r="201" spans="1:5" ht="15" customHeight="1" x14ac:dyDescent="0.2">
      <c r="A201" s="87" t="s">
        <v>62</v>
      </c>
      <c r="B201" s="52"/>
      <c r="C201" s="52"/>
      <c r="D201" s="52"/>
      <c r="E201" s="53" t="s">
        <v>68</v>
      </c>
    </row>
    <row r="202" spans="1:5" ht="15" customHeight="1" x14ac:dyDescent="0.2">
      <c r="A202" s="61"/>
      <c r="B202" s="62"/>
      <c r="C202" s="52"/>
      <c r="D202" s="61"/>
      <c r="E202" s="63"/>
    </row>
    <row r="203" spans="1:5" ht="15" customHeight="1" x14ac:dyDescent="0.2">
      <c r="A203" s="69"/>
      <c r="B203" s="69"/>
      <c r="C203" s="44" t="s">
        <v>36</v>
      </c>
      <c r="D203" s="77" t="s">
        <v>50</v>
      </c>
      <c r="E203" s="44" t="s">
        <v>38</v>
      </c>
    </row>
    <row r="204" spans="1:5" ht="15" customHeight="1" x14ac:dyDescent="0.2">
      <c r="A204" s="86"/>
      <c r="B204" s="72"/>
      <c r="C204" s="46">
        <v>3122</v>
      </c>
      <c r="D204" s="79" t="s">
        <v>71</v>
      </c>
      <c r="E204" s="37">
        <v>3579111</v>
      </c>
    </row>
    <row r="205" spans="1:5" ht="15" customHeight="1" x14ac:dyDescent="0.2">
      <c r="A205" s="95"/>
      <c r="B205" s="52"/>
      <c r="C205" s="66" t="s">
        <v>40</v>
      </c>
      <c r="D205" s="67"/>
      <c r="E205" s="68">
        <f>SUM(E204:E204)</f>
        <v>3579111</v>
      </c>
    </row>
    <row r="206" spans="1:5" ht="15" customHeight="1" x14ac:dyDescent="0.2"/>
    <row r="207" spans="1:5" ht="15" customHeight="1" x14ac:dyDescent="0.2"/>
    <row r="208" spans="1:5" ht="15" customHeight="1" x14ac:dyDescent="0.2"/>
    <row r="209" spans="1:5" ht="15" customHeight="1" x14ac:dyDescent="0.2"/>
    <row r="210" spans="1:5" ht="15" customHeight="1" x14ac:dyDescent="0.25">
      <c r="A210" s="99" t="s">
        <v>105</v>
      </c>
    </row>
    <row r="211" spans="1:5" ht="15" customHeight="1" x14ac:dyDescent="0.2">
      <c r="A211" s="204" t="s">
        <v>106</v>
      </c>
      <c r="B211" s="204"/>
      <c r="C211" s="204"/>
      <c r="D211" s="204"/>
      <c r="E211" s="204"/>
    </row>
    <row r="212" spans="1:5" ht="15" customHeight="1" x14ac:dyDescent="0.2">
      <c r="A212" s="204"/>
      <c r="B212" s="204"/>
      <c r="C212" s="204"/>
      <c r="D212" s="204"/>
      <c r="E212" s="204"/>
    </row>
    <row r="213" spans="1:5" ht="15" customHeight="1" x14ac:dyDescent="0.2">
      <c r="A213" s="201" t="s">
        <v>107</v>
      </c>
      <c r="B213" s="201"/>
      <c r="C213" s="201"/>
      <c r="D213" s="201"/>
      <c r="E213" s="201"/>
    </row>
    <row r="214" spans="1:5" ht="15" customHeight="1" x14ac:dyDescent="0.2">
      <c r="A214" s="201"/>
      <c r="B214" s="201"/>
      <c r="C214" s="201"/>
      <c r="D214" s="201"/>
      <c r="E214" s="201"/>
    </row>
    <row r="215" spans="1:5" ht="15" customHeight="1" x14ac:dyDescent="0.2">
      <c r="A215" s="201"/>
      <c r="B215" s="201"/>
      <c r="C215" s="201"/>
      <c r="D215" s="201"/>
      <c r="E215" s="201"/>
    </row>
    <row r="216" spans="1:5" ht="15" customHeight="1" x14ac:dyDescent="0.2">
      <c r="A216" s="201"/>
      <c r="B216" s="201"/>
      <c r="C216" s="201"/>
      <c r="D216" s="201"/>
      <c r="E216" s="201"/>
    </row>
    <row r="217" spans="1:5" ht="15" customHeight="1" x14ac:dyDescent="0.2">
      <c r="A217" s="26"/>
      <c r="B217" s="85"/>
      <c r="C217" s="116"/>
      <c r="D217" s="26"/>
      <c r="E217" s="125"/>
    </row>
    <row r="218" spans="1:5" ht="15" customHeight="1" x14ac:dyDescent="0.25">
      <c r="A218" s="25" t="s">
        <v>17</v>
      </c>
      <c r="B218" s="113"/>
      <c r="C218" s="26"/>
      <c r="D218" s="26"/>
      <c r="E218" s="54"/>
    </row>
    <row r="219" spans="1:5" ht="15" customHeight="1" x14ac:dyDescent="0.2">
      <c r="A219" s="27" t="s">
        <v>87</v>
      </c>
      <c r="B219" s="113"/>
      <c r="C219" s="26"/>
      <c r="D219" s="26"/>
      <c r="E219" s="28" t="s">
        <v>89</v>
      </c>
    </row>
    <row r="220" spans="1:5" ht="15" customHeight="1" x14ac:dyDescent="0.2">
      <c r="A220" s="27"/>
      <c r="B220" s="114"/>
      <c r="C220" s="26"/>
      <c r="D220" s="26"/>
      <c r="E220" s="30"/>
    </row>
    <row r="221" spans="1:5" ht="15" customHeight="1" x14ac:dyDescent="0.2">
      <c r="A221" s="70"/>
      <c r="B221" s="70"/>
      <c r="C221" s="31" t="s">
        <v>36</v>
      </c>
      <c r="D221" s="32" t="s">
        <v>50</v>
      </c>
      <c r="E221" s="44" t="s">
        <v>38</v>
      </c>
    </row>
    <row r="222" spans="1:5" ht="15" customHeight="1" x14ac:dyDescent="0.2">
      <c r="A222" s="115"/>
      <c r="B222" s="115"/>
      <c r="C222" s="46">
        <v>6172</v>
      </c>
      <c r="D222" s="65" t="s">
        <v>51</v>
      </c>
      <c r="E222" s="75">
        <v>-65000</v>
      </c>
    </row>
    <row r="223" spans="1:5" ht="15" customHeight="1" x14ac:dyDescent="0.2">
      <c r="A223" s="115"/>
      <c r="B223" s="115"/>
      <c r="C223" s="46"/>
      <c r="D223" s="65" t="s">
        <v>71</v>
      </c>
      <c r="E223" s="75">
        <v>65000</v>
      </c>
    </row>
    <row r="224" spans="1:5" ht="15" customHeight="1" x14ac:dyDescent="0.2">
      <c r="A224" s="71"/>
      <c r="B224" s="71"/>
      <c r="C224" s="39" t="s">
        <v>40</v>
      </c>
      <c r="D224" s="40"/>
      <c r="E224" s="41">
        <f>SUM(E222:E223)</f>
        <v>0</v>
      </c>
    </row>
    <row r="225" spans="1:5" ht="15" customHeight="1" x14ac:dyDescent="0.2"/>
    <row r="226" spans="1:5" ht="15" customHeight="1" x14ac:dyDescent="0.2"/>
    <row r="227" spans="1:5" ht="15" customHeight="1" x14ac:dyDescent="0.25">
      <c r="A227" s="99" t="s">
        <v>108</v>
      </c>
    </row>
    <row r="228" spans="1:5" ht="15" customHeight="1" x14ac:dyDescent="0.2">
      <c r="A228" s="202" t="s">
        <v>30</v>
      </c>
      <c r="B228" s="202"/>
      <c r="C228" s="202"/>
      <c r="D228" s="202"/>
      <c r="E228" s="202"/>
    </row>
    <row r="229" spans="1:5" ht="15" customHeight="1" x14ac:dyDescent="0.2">
      <c r="A229" s="202" t="s">
        <v>109</v>
      </c>
      <c r="B229" s="202"/>
      <c r="C229" s="202"/>
      <c r="D229" s="202"/>
      <c r="E229" s="202"/>
    </row>
    <row r="230" spans="1:5" ht="15" customHeight="1" x14ac:dyDescent="0.2">
      <c r="A230" s="201" t="s">
        <v>110</v>
      </c>
      <c r="B230" s="201"/>
      <c r="C230" s="201"/>
      <c r="D230" s="201"/>
      <c r="E230" s="201"/>
    </row>
    <row r="231" spans="1:5" ht="15" customHeight="1" x14ac:dyDescent="0.2">
      <c r="A231" s="201"/>
      <c r="B231" s="201"/>
      <c r="C231" s="201"/>
      <c r="D231" s="201"/>
      <c r="E231" s="201"/>
    </row>
    <row r="232" spans="1:5" ht="15" customHeight="1" x14ac:dyDescent="0.2">
      <c r="A232" s="201"/>
      <c r="B232" s="201"/>
      <c r="C232" s="201"/>
      <c r="D232" s="201"/>
      <c r="E232" s="201"/>
    </row>
    <row r="233" spans="1:5" ht="15" customHeight="1" x14ac:dyDescent="0.2">
      <c r="A233" s="201"/>
      <c r="B233" s="201"/>
      <c r="C233" s="201"/>
      <c r="D233" s="201"/>
      <c r="E233" s="201"/>
    </row>
    <row r="234" spans="1:5" ht="15" customHeight="1" x14ac:dyDescent="0.2">
      <c r="A234" s="124"/>
      <c r="B234" s="124"/>
      <c r="C234" s="124"/>
      <c r="D234" s="124"/>
      <c r="E234" s="124"/>
    </row>
    <row r="235" spans="1:5" ht="15" customHeight="1" x14ac:dyDescent="0.25">
      <c r="A235" s="51" t="s">
        <v>1</v>
      </c>
      <c r="B235" s="52"/>
      <c r="C235" s="52"/>
      <c r="D235" s="52"/>
      <c r="E235" s="52"/>
    </row>
    <row r="236" spans="1:5" ht="15" customHeight="1" x14ac:dyDescent="0.2">
      <c r="A236" s="87" t="s">
        <v>55</v>
      </c>
      <c r="B236" s="52"/>
      <c r="C236" s="52"/>
      <c r="D236" s="52"/>
      <c r="E236" s="53" t="s">
        <v>56</v>
      </c>
    </row>
    <row r="237" spans="1:5" ht="15" customHeight="1" x14ac:dyDescent="0.25">
      <c r="A237" s="61"/>
      <c r="B237" s="51"/>
      <c r="C237" s="52"/>
      <c r="D237" s="52"/>
      <c r="E237" s="90"/>
    </row>
    <row r="238" spans="1:5" ht="15" customHeight="1" x14ac:dyDescent="0.2">
      <c r="B238" s="44" t="s">
        <v>35</v>
      </c>
      <c r="C238" s="44" t="s">
        <v>36</v>
      </c>
      <c r="D238" s="108" t="s">
        <v>37</v>
      </c>
      <c r="E238" s="31" t="s">
        <v>38</v>
      </c>
    </row>
    <row r="239" spans="1:5" ht="15" customHeight="1" x14ac:dyDescent="0.2">
      <c r="B239" s="120">
        <v>33155</v>
      </c>
      <c r="C239" s="56"/>
      <c r="D239" s="57" t="s">
        <v>39</v>
      </c>
      <c r="E239" s="37">
        <v>58880000</v>
      </c>
    </row>
    <row r="240" spans="1:5" ht="15" customHeight="1" x14ac:dyDescent="0.2">
      <c r="B240" s="126"/>
      <c r="C240" s="66" t="s">
        <v>40</v>
      </c>
      <c r="D240" s="96"/>
      <c r="E240" s="97">
        <f>SUM(E239:E239)</f>
        <v>58880000</v>
      </c>
    </row>
    <row r="241" spans="1:5" ht="15" customHeight="1" x14ac:dyDescent="0.25">
      <c r="A241" s="59"/>
      <c r="B241" s="60"/>
      <c r="C241" s="60"/>
      <c r="D241" s="60"/>
      <c r="E241" s="60"/>
    </row>
    <row r="242" spans="1:5" ht="15" customHeight="1" x14ac:dyDescent="0.25">
      <c r="A242" s="25" t="s">
        <v>17</v>
      </c>
      <c r="B242" s="26"/>
      <c r="C242" s="26"/>
      <c r="D242" s="26"/>
      <c r="E242" s="54"/>
    </row>
    <row r="243" spans="1:5" ht="15" customHeight="1" x14ac:dyDescent="0.2">
      <c r="A243" s="27" t="s">
        <v>55</v>
      </c>
      <c r="B243" s="26"/>
      <c r="C243" s="26"/>
      <c r="D243" s="26"/>
      <c r="E243" s="28" t="s">
        <v>56</v>
      </c>
    </row>
    <row r="244" spans="1:5" ht="15" customHeight="1" x14ac:dyDescent="0.2"/>
    <row r="245" spans="1:5" ht="15" customHeight="1" x14ac:dyDescent="0.2">
      <c r="A245" s="127" t="s">
        <v>111</v>
      </c>
      <c r="E245" s="128">
        <v>58880000</v>
      </c>
    </row>
    <row r="246" spans="1:5" ht="15" customHeight="1" x14ac:dyDescent="0.2"/>
    <row r="247" spans="1:5" ht="15" customHeight="1" x14ac:dyDescent="0.2"/>
    <row r="248" spans="1:5" ht="15" customHeight="1" x14ac:dyDescent="0.25">
      <c r="A248" s="99" t="s">
        <v>112</v>
      </c>
    </row>
    <row r="249" spans="1:5" ht="15" customHeight="1" x14ac:dyDescent="0.2">
      <c r="A249" s="202" t="s">
        <v>113</v>
      </c>
      <c r="B249" s="202"/>
      <c r="C249" s="202"/>
      <c r="D249" s="202"/>
      <c r="E249" s="202"/>
    </row>
    <row r="250" spans="1:5" ht="15" customHeight="1" x14ac:dyDescent="0.2">
      <c r="A250" s="202"/>
      <c r="B250" s="202"/>
      <c r="C250" s="202"/>
      <c r="D250" s="202"/>
      <c r="E250" s="202"/>
    </row>
    <row r="251" spans="1:5" ht="15" customHeight="1" x14ac:dyDescent="0.2">
      <c r="A251" s="201" t="s">
        <v>114</v>
      </c>
      <c r="B251" s="201"/>
      <c r="C251" s="201"/>
      <c r="D251" s="201"/>
      <c r="E251" s="201"/>
    </row>
    <row r="252" spans="1:5" ht="15" customHeight="1" x14ac:dyDescent="0.2">
      <c r="A252" s="201"/>
      <c r="B252" s="201"/>
      <c r="C252" s="201"/>
      <c r="D252" s="201"/>
      <c r="E252" s="201"/>
    </row>
    <row r="253" spans="1:5" ht="15" customHeight="1" x14ac:dyDescent="0.2">
      <c r="A253" s="201"/>
      <c r="B253" s="201"/>
      <c r="C253" s="201"/>
      <c r="D253" s="201"/>
      <c r="E253" s="201"/>
    </row>
    <row r="254" spans="1:5" ht="15" customHeight="1" x14ac:dyDescent="0.2">
      <c r="A254" s="201"/>
      <c r="B254" s="201"/>
      <c r="C254" s="201"/>
      <c r="D254" s="201"/>
      <c r="E254" s="201"/>
    </row>
    <row r="255" spans="1:5" ht="15" customHeight="1" x14ac:dyDescent="0.2">
      <c r="A255" s="201"/>
      <c r="B255" s="201"/>
      <c r="C255" s="201"/>
      <c r="D255" s="201"/>
      <c r="E255" s="201"/>
    </row>
    <row r="256" spans="1:5" ht="15" customHeight="1" x14ac:dyDescent="0.2">
      <c r="A256" s="201"/>
      <c r="B256" s="201"/>
      <c r="C256" s="201"/>
      <c r="D256" s="201"/>
      <c r="E256" s="201"/>
    </row>
    <row r="257" spans="1:5" ht="15" customHeight="1" x14ac:dyDescent="0.2">
      <c r="A257" s="201"/>
      <c r="B257" s="201"/>
      <c r="C257" s="201"/>
      <c r="D257" s="201"/>
      <c r="E257" s="201"/>
    </row>
    <row r="258" spans="1:5" ht="15" customHeight="1" x14ac:dyDescent="0.2">
      <c r="A258" s="201"/>
      <c r="B258" s="201"/>
      <c r="C258" s="201"/>
      <c r="D258" s="201"/>
      <c r="E258" s="201"/>
    </row>
    <row r="259" spans="1:5" ht="15" customHeight="1" x14ac:dyDescent="0.2">
      <c r="A259" s="103"/>
      <c r="B259" s="103"/>
      <c r="C259" s="116"/>
      <c r="D259" s="26"/>
      <c r="E259" s="117"/>
    </row>
    <row r="260" spans="1:5" ht="15" customHeight="1" x14ac:dyDescent="0.2">
      <c r="A260" s="103"/>
      <c r="B260" s="103"/>
      <c r="C260" s="116"/>
      <c r="D260" s="26"/>
      <c r="E260" s="117"/>
    </row>
    <row r="261" spans="1:5" ht="15" customHeight="1" x14ac:dyDescent="0.25">
      <c r="A261" s="25" t="s">
        <v>17</v>
      </c>
      <c r="B261" s="26"/>
      <c r="C261" s="26"/>
      <c r="D261" s="26"/>
      <c r="E261" s="26"/>
    </row>
    <row r="262" spans="1:5" ht="15" customHeight="1" x14ac:dyDescent="0.2">
      <c r="A262" s="27" t="s">
        <v>33</v>
      </c>
      <c r="B262" s="26"/>
      <c r="C262" s="26"/>
      <c r="D262" s="26"/>
      <c r="E262" s="28" t="s">
        <v>34</v>
      </c>
    </row>
    <row r="263" spans="1:5" ht="15" customHeight="1" x14ac:dyDescent="0.25">
      <c r="A263" s="54"/>
      <c r="B263" s="25"/>
      <c r="C263" s="26"/>
      <c r="D263" s="26"/>
      <c r="E263" s="30"/>
    </row>
    <row r="264" spans="1:5" ht="15" customHeight="1" x14ac:dyDescent="0.2">
      <c r="A264" s="70"/>
      <c r="B264" s="70"/>
      <c r="C264" s="31" t="s">
        <v>36</v>
      </c>
      <c r="D264" s="91" t="s">
        <v>50</v>
      </c>
      <c r="E264" s="33" t="s">
        <v>38</v>
      </c>
    </row>
    <row r="265" spans="1:5" ht="15" customHeight="1" x14ac:dyDescent="0.2">
      <c r="A265" s="129"/>
      <c r="B265" s="72"/>
      <c r="C265" s="130">
        <v>6409</v>
      </c>
      <c r="D265" s="65" t="s">
        <v>72</v>
      </c>
      <c r="E265" s="82">
        <v>-2992000</v>
      </c>
    </row>
    <row r="266" spans="1:5" ht="15" customHeight="1" x14ac:dyDescent="0.2">
      <c r="A266" s="129"/>
      <c r="B266" s="131"/>
      <c r="C266" s="39" t="s">
        <v>40</v>
      </c>
      <c r="D266" s="40"/>
      <c r="E266" s="41">
        <f>SUM(E265:E265)</f>
        <v>-2992000</v>
      </c>
    </row>
    <row r="267" spans="1:5" ht="15" customHeight="1" x14ac:dyDescent="0.2">
      <c r="A267" s="129"/>
      <c r="B267" s="131"/>
      <c r="C267" s="116"/>
      <c r="D267" s="26"/>
      <c r="E267" s="117"/>
    </row>
    <row r="268" spans="1:5" ht="15" customHeight="1" x14ac:dyDescent="0.25">
      <c r="A268" s="51" t="s">
        <v>17</v>
      </c>
      <c r="B268" s="52"/>
      <c r="C268" s="52"/>
    </row>
    <row r="269" spans="1:5" ht="15" customHeight="1" x14ac:dyDescent="0.2">
      <c r="A269" s="87" t="s">
        <v>55</v>
      </c>
      <c r="B269" s="52"/>
      <c r="C269" s="52"/>
      <c r="D269" s="52"/>
      <c r="E269" s="53" t="s">
        <v>56</v>
      </c>
    </row>
    <row r="270" spans="1:5" ht="15" customHeight="1" x14ac:dyDescent="0.2">
      <c r="A270" s="61"/>
      <c r="B270" s="62"/>
      <c r="C270" s="52"/>
      <c r="D270" s="60"/>
      <c r="E270" s="63"/>
    </row>
    <row r="271" spans="1:5" ht="15" customHeight="1" x14ac:dyDescent="0.2">
      <c r="B271" s="44" t="s">
        <v>35</v>
      </c>
      <c r="C271" s="44" t="s">
        <v>36</v>
      </c>
      <c r="D271" s="77" t="s">
        <v>37</v>
      </c>
      <c r="E271" s="33" t="s">
        <v>38</v>
      </c>
    </row>
    <row r="272" spans="1:5" ht="15" customHeight="1" x14ac:dyDescent="0.2">
      <c r="B272" s="120">
        <v>883</v>
      </c>
      <c r="C272" s="56"/>
      <c r="D272" s="65" t="s">
        <v>90</v>
      </c>
      <c r="E272" s="37">
        <v>2992000</v>
      </c>
    </row>
    <row r="273" spans="1:5" ht="15" customHeight="1" x14ac:dyDescent="0.2">
      <c r="B273" s="120"/>
      <c r="C273" s="66" t="s">
        <v>40</v>
      </c>
      <c r="D273" s="67"/>
      <c r="E273" s="68">
        <f>SUM(E272:E272)</f>
        <v>2992000</v>
      </c>
    </row>
    <row r="274" spans="1:5" ht="15" customHeight="1" x14ac:dyDescent="0.2"/>
    <row r="275" spans="1:5" ht="15" customHeight="1" x14ac:dyDescent="0.2"/>
    <row r="276" spans="1:5" ht="15" customHeight="1" x14ac:dyDescent="0.2"/>
    <row r="277" spans="1:5" ht="15" customHeight="1" x14ac:dyDescent="0.25">
      <c r="A277" s="99" t="s">
        <v>115</v>
      </c>
    </row>
    <row r="278" spans="1:5" ht="15" customHeight="1" x14ac:dyDescent="0.2">
      <c r="A278" s="202" t="s">
        <v>103</v>
      </c>
      <c r="B278" s="202"/>
      <c r="C278" s="202"/>
      <c r="D278" s="202"/>
      <c r="E278" s="202"/>
    </row>
    <row r="279" spans="1:5" ht="15" customHeight="1" x14ac:dyDescent="0.2">
      <c r="A279" s="202"/>
      <c r="B279" s="202"/>
      <c r="C279" s="202"/>
      <c r="D279" s="202"/>
      <c r="E279" s="202"/>
    </row>
    <row r="280" spans="1:5" ht="15" customHeight="1" x14ac:dyDescent="0.2">
      <c r="A280" s="201" t="s">
        <v>116</v>
      </c>
      <c r="B280" s="201"/>
      <c r="C280" s="201"/>
      <c r="D280" s="201"/>
      <c r="E280" s="201"/>
    </row>
    <row r="281" spans="1:5" ht="15" customHeight="1" x14ac:dyDescent="0.2">
      <c r="A281" s="201"/>
      <c r="B281" s="201"/>
      <c r="C281" s="201"/>
      <c r="D281" s="201"/>
      <c r="E281" s="201"/>
    </row>
    <row r="282" spans="1:5" ht="15" customHeight="1" x14ac:dyDescent="0.2">
      <c r="A282" s="201"/>
      <c r="B282" s="201"/>
      <c r="C282" s="201"/>
      <c r="D282" s="201"/>
      <c r="E282" s="201"/>
    </row>
    <row r="283" spans="1:5" ht="15" customHeight="1" x14ac:dyDescent="0.2">
      <c r="A283" s="201"/>
      <c r="B283" s="201"/>
      <c r="C283" s="201"/>
      <c r="D283" s="201"/>
      <c r="E283" s="201"/>
    </row>
    <row r="284" spans="1:5" ht="15" customHeight="1" x14ac:dyDescent="0.2">
      <c r="A284" s="201"/>
      <c r="B284" s="201"/>
      <c r="C284" s="201"/>
      <c r="D284" s="201"/>
      <c r="E284" s="201"/>
    </row>
    <row r="285" spans="1:5" ht="15" customHeight="1" x14ac:dyDescent="0.2">
      <c r="A285" s="201"/>
      <c r="B285" s="201"/>
      <c r="C285" s="201"/>
      <c r="D285" s="201"/>
      <c r="E285" s="201"/>
    </row>
    <row r="286" spans="1:5" ht="15" customHeight="1" x14ac:dyDescent="0.2">
      <c r="A286" s="124"/>
      <c r="B286" s="124"/>
      <c r="C286" s="124"/>
      <c r="D286" s="124"/>
      <c r="E286" s="124"/>
    </row>
    <row r="287" spans="1:5" ht="15" customHeight="1" x14ac:dyDescent="0.25">
      <c r="A287" s="51" t="s">
        <v>17</v>
      </c>
      <c r="B287" s="52"/>
      <c r="C287" s="52"/>
      <c r="D287" s="52"/>
      <c r="E287" s="52"/>
    </row>
    <row r="288" spans="1:5" ht="15" customHeight="1" x14ac:dyDescent="0.2">
      <c r="A288" s="87" t="s">
        <v>33</v>
      </c>
      <c r="B288" s="52"/>
      <c r="C288" s="52"/>
      <c r="D288" s="52"/>
      <c r="E288" s="53" t="s">
        <v>34</v>
      </c>
    </row>
    <row r="289" spans="1:5" ht="15" customHeight="1" x14ac:dyDescent="0.25">
      <c r="A289" s="61"/>
      <c r="B289" s="51"/>
      <c r="C289" s="52"/>
      <c r="D289" s="52"/>
      <c r="E289" s="90"/>
    </row>
    <row r="290" spans="1:5" ht="15" customHeight="1" x14ac:dyDescent="0.2">
      <c r="A290" s="69"/>
      <c r="B290" s="70"/>
      <c r="C290" s="44" t="s">
        <v>36</v>
      </c>
      <c r="D290" s="77" t="s">
        <v>50</v>
      </c>
      <c r="E290" s="44" t="s">
        <v>38</v>
      </c>
    </row>
    <row r="291" spans="1:5" ht="15" customHeight="1" x14ac:dyDescent="0.2">
      <c r="A291" s="71"/>
      <c r="B291" s="78"/>
      <c r="C291" s="46">
        <v>6409</v>
      </c>
      <c r="D291" s="65" t="s">
        <v>72</v>
      </c>
      <c r="E291" s="37">
        <v>-10299774.02</v>
      </c>
    </row>
    <row r="292" spans="1:5" ht="15" customHeight="1" x14ac:dyDescent="0.2">
      <c r="A292" s="95"/>
      <c r="B292" s="103"/>
      <c r="C292" s="66" t="s">
        <v>40</v>
      </c>
      <c r="D292" s="67"/>
      <c r="E292" s="68">
        <f>SUM(E291:E291)</f>
        <v>-10299774.02</v>
      </c>
    </row>
    <row r="293" spans="1:5" ht="15" customHeight="1" x14ac:dyDescent="0.25">
      <c r="A293" s="59"/>
      <c r="B293" s="61"/>
      <c r="C293" s="61"/>
      <c r="D293" s="61"/>
      <c r="E293" s="61"/>
    </row>
    <row r="294" spans="1:5" ht="15" customHeight="1" x14ac:dyDescent="0.25">
      <c r="A294" s="51" t="s">
        <v>17</v>
      </c>
      <c r="B294" s="52"/>
      <c r="C294" s="52"/>
      <c r="D294" s="54"/>
      <c r="E294" s="54"/>
    </row>
    <row r="295" spans="1:5" ht="15" customHeight="1" x14ac:dyDescent="0.2">
      <c r="A295" s="87" t="s">
        <v>76</v>
      </c>
      <c r="B295" s="52"/>
      <c r="C295" s="52"/>
      <c r="D295" s="52"/>
      <c r="E295" s="53" t="s">
        <v>63</v>
      </c>
    </row>
    <row r="296" spans="1:5" ht="15" customHeight="1" x14ac:dyDescent="0.2">
      <c r="A296" s="61"/>
      <c r="B296" s="62"/>
      <c r="C296" s="52"/>
      <c r="D296" s="61"/>
      <c r="E296" s="63"/>
    </row>
    <row r="297" spans="1:5" ht="15" customHeight="1" x14ac:dyDescent="0.2">
      <c r="A297" s="69"/>
      <c r="B297" s="69"/>
      <c r="C297" s="44" t="s">
        <v>36</v>
      </c>
      <c r="D297" s="77" t="s">
        <v>50</v>
      </c>
      <c r="E297" s="44" t="s">
        <v>38</v>
      </c>
    </row>
    <row r="298" spans="1:5" ht="15" customHeight="1" x14ac:dyDescent="0.2">
      <c r="A298" s="86"/>
      <c r="B298" s="72"/>
      <c r="C298" s="46">
        <v>3122</v>
      </c>
      <c r="D298" s="65" t="s">
        <v>51</v>
      </c>
      <c r="E298" s="37">
        <f>367200+185000</f>
        <v>552200</v>
      </c>
    </row>
    <row r="299" spans="1:5" ht="15" customHeight="1" x14ac:dyDescent="0.2">
      <c r="A299" s="86"/>
      <c r="B299" s="72"/>
      <c r="C299" s="46">
        <v>3122</v>
      </c>
      <c r="D299" s="132" t="s">
        <v>71</v>
      </c>
      <c r="E299" s="37">
        <f>1675860+3260414.02</f>
        <v>4936274.0199999996</v>
      </c>
    </row>
    <row r="300" spans="1:5" ht="15" customHeight="1" x14ac:dyDescent="0.2">
      <c r="A300" s="86"/>
      <c r="B300" s="72"/>
      <c r="C300" s="46">
        <v>4357</v>
      </c>
      <c r="D300" s="132" t="s">
        <v>71</v>
      </c>
      <c r="E300" s="37">
        <f>4311300+300000+200000</f>
        <v>4811300</v>
      </c>
    </row>
    <row r="301" spans="1:5" ht="15" customHeight="1" x14ac:dyDescent="0.2">
      <c r="A301" s="95"/>
      <c r="B301" s="52"/>
      <c r="C301" s="66" t="s">
        <v>40</v>
      </c>
      <c r="D301" s="67"/>
      <c r="E301" s="68">
        <f>SUM(E298:E300)</f>
        <v>10299774.02</v>
      </c>
    </row>
    <row r="302" spans="1:5" ht="15" customHeight="1" x14ac:dyDescent="0.2"/>
    <row r="303" spans="1:5" ht="15" customHeight="1" x14ac:dyDescent="0.2"/>
    <row r="304" spans="1:5" ht="15" customHeight="1" x14ac:dyDescent="0.25">
      <c r="A304" s="99" t="s">
        <v>117</v>
      </c>
    </row>
    <row r="305" spans="1:5" ht="15" customHeight="1" x14ac:dyDescent="0.2">
      <c r="A305" s="202" t="s">
        <v>103</v>
      </c>
      <c r="B305" s="202"/>
      <c r="C305" s="202"/>
      <c r="D305" s="202"/>
      <c r="E305" s="202"/>
    </row>
    <row r="306" spans="1:5" ht="15" customHeight="1" x14ac:dyDescent="0.2">
      <c r="A306" s="202"/>
      <c r="B306" s="202"/>
      <c r="C306" s="202"/>
      <c r="D306" s="202"/>
      <c r="E306" s="202"/>
    </row>
    <row r="307" spans="1:5" ht="15" customHeight="1" x14ac:dyDescent="0.2">
      <c r="A307" s="201" t="s">
        <v>118</v>
      </c>
      <c r="B307" s="201"/>
      <c r="C307" s="201"/>
      <c r="D307" s="201"/>
      <c r="E307" s="201"/>
    </row>
    <row r="308" spans="1:5" ht="15" customHeight="1" x14ac:dyDescent="0.2">
      <c r="A308" s="201"/>
      <c r="B308" s="201"/>
      <c r="C308" s="201"/>
      <c r="D308" s="201"/>
      <c r="E308" s="201"/>
    </row>
    <row r="309" spans="1:5" ht="15" customHeight="1" x14ac:dyDescent="0.2">
      <c r="A309" s="201"/>
      <c r="B309" s="201"/>
      <c r="C309" s="201"/>
      <c r="D309" s="201"/>
      <c r="E309" s="201"/>
    </row>
    <row r="310" spans="1:5" ht="15" customHeight="1" x14ac:dyDescent="0.2">
      <c r="A310" s="201"/>
      <c r="B310" s="201"/>
      <c r="C310" s="201"/>
      <c r="D310" s="201"/>
      <c r="E310" s="201"/>
    </row>
    <row r="311" spans="1:5" ht="15" customHeight="1" x14ac:dyDescent="0.2">
      <c r="A311" s="201"/>
      <c r="B311" s="201"/>
      <c r="C311" s="201"/>
      <c r="D311" s="201"/>
      <c r="E311" s="201"/>
    </row>
    <row r="312" spans="1:5" ht="15" customHeight="1" x14ac:dyDescent="0.2">
      <c r="A312" s="201"/>
      <c r="B312" s="201"/>
      <c r="C312" s="201"/>
      <c r="D312" s="201"/>
      <c r="E312" s="201"/>
    </row>
    <row r="313" spans="1:5" ht="15" customHeight="1" x14ac:dyDescent="0.2">
      <c r="A313" s="124"/>
      <c r="B313" s="124"/>
      <c r="C313" s="124"/>
      <c r="D313" s="124"/>
      <c r="E313" s="124"/>
    </row>
    <row r="314" spans="1:5" ht="15" customHeight="1" x14ac:dyDescent="0.25">
      <c r="A314" s="51" t="s">
        <v>17</v>
      </c>
      <c r="B314" s="52"/>
      <c r="C314" s="52"/>
      <c r="D314" s="52"/>
      <c r="E314" s="52"/>
    </row>
    <row r="315" spans="1:5" ht="15" customHeight="1" x14ac:dyDescent="0.2">
      <c r="A315" s="87" t="s">
        <v>33</v>
      </c>
      <c r="B315" s="52"/>
      <c r="C315" s="52"/>
      <c r="D315" s="52"/>
      <c r="E315" s="53" t="s">
        <v>34</v>
      </c>
    </row>
    <row r="316" spans="1:5" ht="15" customHeight="1" x14ac:dyDescent="0.25">
      <c r="A316" s="61"/>
      <c r="B316" s="51"/>
      <c r="C316" s="52"/>
      <c r="D316" s="52"/>
      <c r="E316" s="90"/>
    </row>
    <row r="317" spans="1:5" ht="15" customHeight="1" x14ac:dyDescent="0.2">
      <c r="A317" s="69"/>
      <c r="B317" s="70"/>
      <c r="C317" s="44" t="s">
        <v>36</v>
      </c>
      <c r="D317" s="77" t="s">
        <v>50</v>
      </c>
      <c r="E317" s="44" t="s">
        <v>38</v>
      </c>
    </row>
    <row r="318" spans="1:5" ht="15" customHeight="1" x14ac:dyDescent="0.2">
      <c r="A318" s="71"/>
      <c r="B318" s="78"/>
      <c r="C318" s="46">
        <v>6409</v>
      </c>
      <c r="D318" s="65" t="s">
        <v>72</v>
      </c>
      <c r="E318" s="37">
        <v>-10303935</v>
      </c>
    </row>
    <row r="319" spans="1:5" ht="15" customHeight="1" x14ac:dyDescent="0.2">
      <c r="A319" s="95"/>
      <c r="B319" s="103"/>
      <c r="C319" s="66" t="s">
        <v>40</v>
      </c>
      <c r="D319" s="67"/>
      <c r="E319" s="68">
        <f>SUM(E318:E318)</f>
        <v>-10303935</v>
      </c>
    </row>
    <row r="320" spans="1:5" ht="15" customHeight="1" x14ac:dyDescent="0.25">
      <c r="A320" s="59"/>
      <c r="B320" s="61"/>
      <c r="C320" s="61"/>
      <c r="D320" s="61"/>
      <c r="E320" s="61"/>
    </row>
    <row r="321" spans="1:5" ht="15" customHeight="1" x14ac:dyDescent="0.25">
      <c r="A321" s="51" t="s">
        <v>17</v>
      </c>
      <c r="B321" s="52"/>
      <c r="C321" s="52"/>
      <c r="D321" s="54"/>
      <c r="E321" s="54"/>
    </row>
    <row r="322" spans="1:5" ht="15" customHeight="1" x14ac:dyDescent="0.2">
      <c r="A322" s="87" t="s">
        <v>76</v>
      </c>
      <c r="B322" s="52"/>
      <c r="C322" s="52"/>
      <c r="D322" s="52"/>
      <c r="E322" s="53" t="s">
        <v>97</v>
      </c>
    </row>
    <row r="323" spans="1:5" ht="15" customHeight="1" x14ac:dyDescent="0.2">
      <c r="A323" s="61"/>
      <c r="B323" s="62"/>
      <c r="C323" s="52"/>
      <c r="D323" s="61"/>
      <c r="E323" s="63"/>
    </row>
    <row r="324" spans="1:5" ht="15" customHeight="1" x14ac:dyDescent="0.2">
      <c r="A324" s="69"/>
      <c r="B324" s="69"/>
      <c r="C324" s="44" t="s">
        <v>36</v>
      </c>
      <c r="D324" s="77" t="s">
        <v>50</v>
      </c>
      <c r="E324" s="44" t="s">
        <v>38</v>
      </c>
    </row>
    <row r="325" spans="1:5" ht="15" customHeight="1" x14ac:dyDescent="0.2">
      <c r="A325" s="86"/>
      <c r="B325" s="72"/>
      <c r="C325" s="46">
        <v>2212</v>
      </c>
      <c r="D325" s="132" t="s">
        <v>71</v>
      </c>
      <c r="E325" s="37">
        <v>10303935</v>
      </c>
    </row>
    <row r="326" spans="1:5" ht="15" customHeight="1" x14ac:dyDescent="0.2">
      <c r="A326" s="95"/>
      <c r="B326" s="52"/>
      <c r="C326" s="66" t="s">
        <v>40</v>
      </c>
      <c r="D326" s="67"/>
      <c r="E326" s="68">
        <f>SUM(E325:E325)</f>
        <v>10303935</v>
      </c>
    </row>
    <row r="327" spans="1:5" ht="15" customHeight="1" x14ac:dyDescent="0.2"/>
    <row r="328" spans="1:5" ht="15" customHeight="1" x14ac:dyDescent="0.2"/>
    <row r="329" spans="1:5" ht="15" customHeight="1" x14ac:dyDescent="0.25">
      <c r="A329" s="99" t="s">
        <v>119</v>
      </c>
    </row>
    <row r="330" spans="1:5" ht="15" customHeight="1" x14ac:dyDescent="0.2">
      <c r="A330" s="202" t="s">
        <v>30</v>
      </c>
      <c r="B330" s="202"/>
      <c r="C330" s="202"/>
      <c r="D330" s="202"/>
      <c r="E330" s="202"/>
    </row>
    <row r="331" spans="1:5" ht="15" customHeight="1" x14ac:dyDescent="0.2">
      <c r="A331" s="202" t="s">
        <v>60</v>
      </c>
      <c r="B331" s="202"/>
      <c r="C331" s="202"/>
      <c r="D331" s="202"/>
      <c r="E331" s="202"/>
    </row>
    <row r="332" spans="1:5" ht="15" customHeight="1" x14ac:dyDescent="0.2">
      <c r="A332" s="203" t="s">
        <v>120</v>
      </c>
      <c r="B332" s="203"/>
      <c r="C332" s="203"/>
      <c r="D332" s="203"/>
      <c r="E332" s="203"/>
    </row>
    <row r="333" spans="1:5" ht="15" customHeight="1" x14ac:dyDescent="0.2">
      <c r="A333" s="203"/>
      <c r="B333" s="203"/>
      <c r="C333" s="203"/>
      <c r="D333" s="203"/>
      <c r="E333" s="203"/>
    </row>
    <row r="334" spans="1:5" ht="15" customHeight="1" x14ac:dyDescent="0.2">
      <c r="A334" s="203"/>
      <c r="B334" s="203"/>
      <c r="C334" s="203"/>
      <c r="D334" s="203"/>
      <c r="E334" s="203"/>
    </row>
    <row r="335" spans="1:5" ht="15" customHeight="1" x14ac:dyDescent="0.2">
      <c r="A335" s="203"/>
      <c r="B335" s="203"/>
      <c r="C335" s="203"/>
      <c r="D335" s="203"/>
      <c r="E335" s="203"/>
    </row>
    <row r="336" spans="1:5" ht="15" customHeight="1" x14ac:dyDescent="0.2">
      <c r="A336" s="203"/>
      <c r="B336" s="203"/>
      <c r="C336" s="203"/>
      <c r="D336" s="203"/>
      <c r="E336" s="203"/>
    </row>
    <row r="337" spans="1:5" ht="15" customHeight="1" x14ac:dyDescent="0.2">
      <c r="A337" s="203"/>
      <c r="B337" s="203"/>
      <c r="C337" s="203"/>
      <c r="D337" s="203"/>
      <c r="E337" s="203"/>
    </row>
    <row r="338" spans="1:5" ht="15" customHeight="1" x14ac:dyDescent="0.2">
      <c r="A338" s="203"/>
      <c r="B338" s="203"/>
      <c r="C338" s="203"/>
      <c r="D338" s="203"/>
      <c r="E338" s="203"/>
    </row>
    <row r="339" spans="1:5" ht="15" customHeight="1" x14ac:dyDescent="0.2">
      <c r="A339" s="203"/>
      <c r="B339" s="203"/>
      <c r="C339" s="203"/>
      <c r="D339" s="203"/>
      <c r="E339" s="203"/>
    </row>
    <row r="340" spans="1:5" ht="15" customHeight="1" x14ac:dyDescent="0.2">
      <c r="A340" s="24"/>
      <c r="B340" s="24"/>
      <c r="C340" s="24"/>
      <c r="D340" s="24"/>
      <c r="E340" s="24"/>
    </row>
    <row r="341" spans="1:5" ht="15" customHeight="1" x14ac:dyDescent="0.25">
      <c r="A341" s="25" t="s">
        <v>1</v>
      </c>
      <c r="B341" s="26"/>
      <c r="C341" s="26"/>
      <c r="D341" s="26"/>
      <c r="E341" s="26"/>
    </row>
    <row r="342" spans="1:5" ht="15" customHeight="1" x14ac:dyDescent="0.2">
      <c r="A342" s="87" t="s">
        <v>62</v>
      </c>
      <c r="B342" s="26"/>
      <c r="C342" s="26"/>
      <c r="D342" s="26"/>
      <c r="E342" s="28" t="s">
        <v>68</v>
      </c>
    </row>
    <row r="343" spans="1:5" ht="15" customHeight="1" x14ac:dyDescent="0.25">
      <c r="B343" s="25"/>
      <c r="C343" s="26"/>
      <c r="D343" s="26"/>
      <c r="E343" s="30"/>
    </row>
    <row r="344" spans="1:5" ht="15" customHeight="1" x14ac:dyDescent="0.2">
      <c r="B344" s="31" t="s">
        <v>35</v>
      </c>
      <c r="C344" s="31" t="s">
        <v>36</v>
      </c>
      <c r="D344" s="32" t="s">
        <v>37</v>
      </c>
      <c r="E344" s="33" t="s">
        <v>38</v>
      </c>
    </row>
    <row r="345" spans="1:5" ht="15" customHeight="1" x14ac:dyDescent="0.2">
      <c r="B345" s="81">
        <v>54190877</v>
      </c>
      <c r="C345" s="73"/>
      <c r="D345" s="65" t="s">
        <v>69</v>
      </c>
      <c r="E345" s="82">
        <f>653364.75+33192.9</f>
        <v>686557.65</v>
      </c>
    </row>
    <row r="346" spans="1:5" ht="15" customHeight="1" x14ac:dyDescent="0.2">
      <c r="B346" s="81">
        <v>54515835</v>
      </c>
      <c r="C346" s="73"/>
      <c r="D346" s="74" t="s">
        <v>70</v>
      </c>
      <c r="E346" s="82">
        <f>11107200.83+564279.3</f>
        <v>11671480.130000001</v>
      </c>
    </row>
    <row r="347" spans="1:5" ht="15" customHeight="1" x14ac:dyDescent="0.2">
      <c r="B347" s="81"/>
      <c r="C347" s="39" t="s">
        <v>40</v>
      </c>
      <c r="D347" s="40"/>
      <c r="E347" s="41">
        <f>SUM(E345:E346)</f>
        <v>12358037.780000001</v>
      </c>
    </row>
    <row r="348" spans="1:5" ht="15" customHeight="1" x14ac:dyDescent="0.2">
      <c r="A348" s="54"/>
      <c r="B348" s="54"/>
      <c r="C348" s="54"/>
      <c r="D348" s="54"/>
      <c r="E348" s="54"/>
    </row>
    <row r="349" spans="1:5" ht="15" customHeight="1" x14ac:dyDescent="0.25">
      <c r="A349" s="25" t="s">
        <v>17</v>
      </c>
      <c r="B349" s="26"/>
      <c r="C349" s="26"/>
      <c r="D349" s="26"/>
      <c r="E349" s="54"/>
    </row>
    <row r="350" spans="1:5" ht="15" customHeight="1" x14ac:dyDescent="0.2">
      <c r="A350" s="87" t="s">
        <v>62</v>
      </c>
      <c r="B350" s="26"/>
      <c r="C350" s="26"/>
      <c r="D350" s="26"/>
      <c r="E350" s="28" t="s">
        <v>68</v>
      </c>
    </row>
    <row r="351" spans="1:5" ht="15" customHeight="1" x14ac:dyDescent="0.2">
      <c r="A351" s="54"/>
      <c r="B351" s="42"/>
      <c r="C351" s="26"/>
      <c r="E351" s="30"/>
    </row>
    <row r="352" spans="1:5" ht="15" customHeight="1" x14ac:dyDescent="0.2">
      <c r="C352" s="31" t="s">
        <v>36</v>
      </c>
      <c r="D352" s="32" t="s">
        <v>50</v>
      </c>
      <c r="E352" s="44" t="s">
        <v>38</v>
      </c>
    </row>
    <row r="353" spans="1:7" ht="15" customHeight="1" x14ac:dyDescent="0.2">
      <c r="C353" s="73">
        <v>3122</v>
      </c>
      <c r="D353" s="79" t="s">
        <v>71</v>
      </c>
      <c r="E353" s="37">
        <v>12358037.779999999</v>
      </c>
    </row>
    <row r="354" spans="1:7" ht="15" customHeight="1" x14ac:dyDescent="0.2">
      <c r="C354" s="73">
        <v>3122</v>
      </c>
      <c r="D354" s="79" t="s">
        <v>71</v>
      </c>
      <c r="E354" s="37">
        <v>1723486</v>
      </c>
    </row>
    <row r="355" spans="1:7" ht="15" customHeight="1" x14ac:dyDescent="0.2">
      <c r="C355" s="39" t="s">
        <v>40</v>
      </c>
      <c r="D355" s="40"/>
      <c r="E355" s="41">
        <f>SUM(E353:E354)</f>
        <v>14081523.779999999</v>
      </c>
    </row>
    <row r="356" spans="1:7" ht="15" customHeight="1" x14ac:dyDescent="0.2"/>
    <row r="357" spans="1:7" ht="15" customHeight="1" x14ac:dyDescent="0.25">
      <c r="A357" s="51" t="s">
        <v>17</v>
      </c>
      <c r="B357" s="88"/>
      <c r="C357" s="52"/>
      <c r="D357" s="52"/>
      <c r="E357" s="52"/>
    </row>
    <row r="358" spans="1:7" ht="15" customHeight="1" x14ac:dyDescent="0.2">
      <c r="A358" s="87" t="s">
        <v>33</v>
      </c>
      <c r="B358" s="88"/>
      <c r="C358" s="52"/>
      <c r="D358" s="52"/>
      <c r="E358" s="53" t="s">
        <v>34</v>
      </c>
    </row>
    <row r="359" spans="1:7" ht="15" customHeight="1" x14ac:dyDescent="0.25">
      <c r="A359" s="51"/>
      <c r="B359" s="89"/>
      <c r="C359" s="52"/>
      <c r="D359" s="52"/>
      <c r="E359" s="90"/>
    </row>
    <row r="360" spans="1:7" ht="15" customHeight="1" x14ac:dyDescent="0.2">
      <c r="A360" s="69"/>
      <c r="B360" s="69"/>
      <c r="C360" s="44" t="s">
        <v>36</v>
      </c>
      <c r="D360" s="91" t="s">
        <v>50</v>
      </c>
      <c r="E360" s="44" t="s">
        <v>38</v>
      </c>
    </row>
    <row r="361" spans="1:7" ht="15" customHeight="1" x14ac:dyDescent="0.2">
      <c r="A361" s="92"/>
      <c r="B361" s="78"/>
      <c r="C361" s="93">
        <v>6409</v>
      </c>
      <c r="D361" s="65" t="s">
        <v>72</v>
      </c>
      <c r="E361" s="94">
        <v>-1723486</v>
      </c>
    </row>
    <row r="362" spans="1:7" ht="15" customHeight="1" x14ac:dyDescent="0.2">
      <c r="A362" s="92"/>
      <c r="B362" s="95"/>
      <c r="C362" s="66" t="s">
        <v>40</v>
      </c>
      <c r="D362" s="96"/>
      <c r="E362" s="97">
        <f>SUM(E361:E361)</f>
        <v>-1723486</v>
      </c>
      <c r="G362" s="107">
        <f>+E355+E362</f>
        <v>12358037.779999999</v>
      </c>
    </row>
    <row r="363" spans="1:7" ht="15" customHeight="1" x14ac:dyDescent="0.2"/>
    <row r="364" spans="1:7" ht="15" customHeight="1" x14ac:dyDescent="0.2"/>
    <row r="365" spans="1:7" ht="15" customHeight="1" x14ac:dyDescent="0.2"/>
    <row r="366" spans="1:7" ht="15" customHeight="1" x14ac:dyDescent="0.25">
      <c r="A366" s="99" t="s">
        <v>121</v>
      </c>
    </row>
    <row r="367" spans="1:7" ht="15" customHeight="1" x14ac:dyDescent="0.2">
      <c r="A367" s="202" t="s">
        <v>30</v>
      </c>
      <c r="B367" s="202"/>
      <c r="C367" s="202"/>
      <c r="D367" s="202"/>
      <c r="E367" s="202"/>
    </row>
    <row r="368" spans="1:7" ht="15" customHeight="1" x14ac:dyDescent="0.2">
      <c r="A368" s="202" t="s">
        <v>60</v>
      </c>
      <c r="B368" s="202"/>
      <c r="C368" s="202"/>
      <c r="D368" s="202"/>
      <c r="E368" s="202"/>
    </row>
    <row r="369" spans="1:5" ht="15" customHeight="1" x14ac:dyDescent="0.2">
      <c r="A369" s="203" t="s">
        <v>122</v>
      </c>
      <c r="B369" s="203"/>
      <c r="C369" s="203"/>
      <c r="D369" s="203"/>
      <c r="E369" s="203"/>
    </row>
    <row r="370" spans="1:5" ht="15" customHeight="1" x14ac:dyDescent="0.2">
      <c r="A370" s="203"/>
      <c r="B370" s="203"/>
      <c r="C370" s="203"/>
      <c r="D370" s="203"/>
      <c r="E370" s="203"/>
    </row>
    <row r="371" spans="1:5" ht="15" customHeight="1" x14ac:dyDescent="0.2">
      <c r="A371" s="203"/>
      <c r="B371" s="203"/>
      <c r="C371" s="203"/>
      <c r="D371" s="203"/>
      <c r="E371" s="203"/>
    </row>
    <row r="372" spans="1:5" ht="15" customHeight="1" x14ac:dyDescent="0.2">
      <c r="A372" s="203"/>
      <c r="B372" s="203"/>
      <c r="C372" s="203"/>
      <c r="D372" s="203"/>
      <c r="E372" s="203"/>
    </row>
    <row r="373" spans="1:5" ht="15" customHeight="1" x14ac:dyDescent="0.2">
      <c r="A373" s="203"/>
      <c r="B373" s="203"/>
      <c r="C373" s="203"/>
      <c r="D373" s="203"/>
      <c r="E373" s="203"/>
    </row>
    <row r="374" spans="1:5" ht="15" customHeight="1" x14ac:dyDescent="0.2">
      <c r="A374" s="203"/>
      <c r="B374" s="203"/>
      <c r="C374" s="203"/>
      <c r="D374" s="203"/>
      <c r="E374" s="203"/>
    </row>
    <row r="375" spans="1:5" ht="15" customHeight="1" x14ac:dyDescent="0.2">
      <c r="A375" s="203"/>
      <c r="B375" s="203"/>
      <c r="C375" s="203"/>
      <c r="D375" s="203"/>
      <c r="E375" s="203"/>
    </row>
    <row r="376" spans="1:5" ht="15" customHeight="1" x14ac:dyDescent="0.2">
      <c r="A376" s="203"/>
      <c r="B376" s="203"/>
      <c r="C376" s="203"/>
      <c r="D376" s="203"/>
      <c r="E376" s="203"/>
    </row>
    <row r="377" spans="1:5" ht="15" customHeight="1" x14ac:dyDescent="0.2">
      <c r="A377" s="24"/>
      <c r="B377" s="24"/>
      <c r="C377" s="24"/>
      <c r="D377" s="24"/>
      <c r="E377" s="24"/>
    </row>
    <row r="378" spans="1:5" ht="15" customHeight="1" x14ac:dyDescent="0.25">
      <c r="A378" s="25" t="s">
        <v>1</v>
      </c>
      <c r="B378" s="26"/>
      <c r="C378" s="26"/>
      <c r="D378" s="26"/>
      <c r="E378" s="26"/>
    </row>
    <row r="379" spans="1:5" ht="15" customHeight="1" x14ac:dyDescent="0.2">
      <c r="A379" s="87" t="s">
        <v>62</v>
      </c>
      <c r="B379" s="26"/>
      <c r="C379" s="26"/>
      <c r="D379" s="26"/>
      <c r="E379" s="28" t="s">
        <v>68</v>
      </c>
    </row>
    <row r="380" spans="1:5" ht="15" customHeight="1" x14ac:dyDescent="0.25">
      <c r="B380" s="25"/>
      <c r="C380" s="26"/>
      <c r="D380" s="26"/>
      <c r="E380" s="30"/>
    </row>
    <row r="381" spans="1:5" ht="15" customHeight="1" x14ac:dyDescent="0.2">
      <c r="B381" s="31" t="s">
        <v>35</v>
      </c>
      <c r="C381" s="31" t="s">
        <v>36</v>
      </c>
      <c r="D381" s="32" t="s">
        <v>37</v>
      </c>
      <c r="E381" s="33" t="s">
        <v>38</v>
      </c>
    </row>
    <row r="382" spans="1:5" ht="15" customHeight="1" x14ac:dyDescent="0.2">
      <c r="B382" s="81">
        <v>54190877</v>
      </c>
      <c r="C382" s="73"/>
      <c r="D382" s="65" t="s">
        <v>69</v>
      </c>
      <c r="E382" s="82">
        <f>316977.1+77331</f>
        <v>394308.1</v>
      </c>
    </row>
    <row r="383" spans="1:5" ht="15" customHeight="1" x14ac:dyDescent="0.2">
      <c r="B383" s="81">
        <v>54515835</v>
      </c>
      <c r="C383" s="73"/>
      <c r="D383" s="74" t="s">
        <v>70</v>
      </c>
      <c r="E383" s="82">
        <f>5388610.7+1314624</f>
        <v>6703234.7000000002</v>
      </c>
    </row>
    <row r="384" spans="1:5" ht="15" customHeight="1" x14ac:dyDescent="0.2">
      <c r="B384" s="81"/>
      <c r="C384" s="39" t="s">
        <v>40</v>
      </c>
      <c r="D384" s="40"/>
      <c r="E384" s="41">
        <f>SUM(E382:E383)</f>
        <v>7097542.7999999998</v>
      </c>
    </row>
    <row r="385" spans="1:5" ht="15" customHeight="1" x14ac:dyDescent="0.2">
      <c r="A385" s="54"/>
      <c r="B385" s="54"/>
      <c r="C385" s="54"/>
      <c r="D385" s="54"/>
      <c r="E385" s="54"/>
    </row>
    <row r="386" spans="1:5" ht="15" customHeight="1" x14ac:dyDescent="0.25">
      <c r="A386" s="25" t="s">
        <v>17</v>
      </c>
      <c r="B386" s="26"/>
      <c r="C386" s="26"/>
      <c r="D386" s="26"/>
      <c r="E386" s="54"/>
    </row>
    <row r="387" spans="1:5" ht="15" customHeight="1" x14ac:dyDescent="0.2">
      <c r="A387" s="87" t="s">
        <v>62</v>
      </c>
      <c r="B387" s="26"/>
      <c r="C387" s="26"/>
      <c r="D387" s="26"/>
      <c r="E387" s="28" t="s">
        <v>68</v>
      </c>
    </row>
    <row r="388" spans="1:5" ht="15" customHeight="1" x14ac:dyDescent="0.2">
      <c r="A388" s="54"/>
      <c r="B388" s="42"/>
      <c r="C388" s="26"/>
      <c r="E388" s="30"/>
    </row>
    <row r="389" spans="1:5" ht="15" customHeight="1" x14ac:dyDescent="0.2">
      <c r="C389" s="31" t="s">
        <v>36</v>
      </c>
      <c r="D389" s="32" t="s">
        <v>50</v>
      </c>
      <c r="E389" s="44" t="s">
        <v>38</v>
      </c>
    </row>
    <row r="390" spans="1:5" ht="15" customHeight="1" x14ac:dyDescent="0.2">
      <c r="C390" s="73">
        <v>3122</v>
      </c>
      <c r="D390" s="79" t="s">
        <v>71</v>
      </c>
      <c r="E390" s="37">
        <v>7097542.7999999998</v>
      </c>
    </row>
    <row r="391" spans="1:5" ht="15" customHeight="1" x14ac:dyDescent="0.2">
      <c r="C391" s="73">
        <v>3122</v>
      </c>
      <c r="D391" s="79" t="s">
        <v>71</v>
      </c>
      <c r="E391" s="37">
        <v>3788662</v>
      </c>
    </row>
    <row r="392" spans="1:5" ht="15" customHeight="1" x14ac:dyDescent="0.2">
      <c r="C392" s="39" t="s">
        <v>40</v>
      </c>
      <c r="D392" s="40"/>
      <c r="E392" s="41">
        <f>SUM(E390:E391)</f>
        <v>10886204.800000001</v>
      </c>
    </row>
    <row r="393" spans="1:5" ht="15" customHeight="1" x14ac:dyDescent="0.2"/>
    <row r="394" spans="1:5" ht="15" customHeight="1" x14ac:dyDescent="0.25">
      <c r="A394" s="51" t="s">
        <v>17</v>
      </c>
      <c r="B394" s="88"/>
      <c r="C394" s="52"/>
      <c r="D394" s="52"/>
      <c r="E394" s="52"/>
    </row>
    <row r="395" spans="1:5" ht="15" customHeight="1" x14ac:dyDescent="0.2">
      <c r="A395" s="87" t="s">
        <v>33</v>
      </c>
      <c r="B395" s="88"/>
      <c r="C395" s="52"/>
      <c r="D395" s="52"/>
      <c r="E395" s="53" t="s">
        <v>34</v>
      </c>
    </row>
    <row r="396" spans="1:5" ht="15" customHeight="1" x14ac:dyDescent="0.25">
      <c r="A396" s="51"/>
      <c r="B396" s="89"/>
      <c r="C396" s="52"/>
      <c r="D396" s="52"/>
      <c r="E396" s="90"/>
    </row>
    <row r="397" spans="1:5" ht="15" customHeight="1" x14ac:dyDescent="0.2">
      <c r="A397" s="69"/>
      <c r="B397" s="69"/>
      <c r="C397" s="44" t="s">
        <v>36</v>
      </c>
      <c r="D397" s="91" t="s">
        <v>50</v>
      </c>
      <c r="E397" s="44" t="s">
        <v>38</v>
      </c>
    </row>
    <row r="398" spans="1:5" ht="15" customHeight="1" x14ac:dyDescent="0.2">
      <c r="A398" s="92"/>
      <c r="B398" s="78"/>
      <c r="C398" s="93">
        <v>6409</v>
      </c>
      <c r="D398" s="65" t="s">
        <v>72</v>
      </c>
      <c r="E398" s="94">
        <v>-3788662</v>
      </c>
    </row>
    <row r="399" spans="1:5" ht="15" customHeight="1" x14ac:dyDescent="0.2">
      <c r="A399" s="92"/>
      <c r="B399" s="95"/>
      <c r="C399" s="66" t="s">
        <v>40</v>
      </c>
      <c r="D399" s="96"/>
      <c r="E399" s="97">
        <f>SUM(E398:E398)</f>
        <v>-3788662</v>
      </c>
    </row>
    <row r="400" spans="1:5" ht="15" customHeight="1" x14ac:dyDescent="0.2"/>
    <row r="401" spans="1:5" ht="15" customHeight="1" x14ac:dyDescent="0.2"/>
    <row r="402" spans="1:5" ht="15" customHeight="1" x14ac:dyDescent="0.25">
      <c r="A402" s="99" t="s">
        <v>123</v>
      </c>
    </row>
    <row r="403" spans="1:5" ht="15" customHeight="1" x14ac:dyDescent="0.2">
      <c r="A403" s="202" t="s">
        <v>30</v>
      </c>
      <c r="B403" s="202"/>
      <c r="C403" s="202"/>
      <c r="D403" s="202"/>
      <c r="E403" s="202"/>
    </row>
    <row r="404" spans="1:5" ht="15" customHeight="1" x14ac:dyDescent="0.2">
      <c r="A404" s="202" t="s">
        <v>60</v>
      </c>
      <c r="B404" s="202"/>
      <c r="C404" s="202"/>
      <c r="D404" s="202"/>
      <c r="E404" s="202"/>
    </row>
    <row r="405" spans="1:5" ht="15" customHeight="1" x14ac:dyDescent="0.2">
      <c r="A405" s="203" t="s">
        <v>124</v>
      </c>
      <c r="B405" s="203"/>
      <c r="C405" s="203"/>
      <c r="D405" s="203"/>
      <c r="E405" s="203"/>
    </row>
    <row r="406" spans="1:5" ht="15" customHeight="1" x14ac:dyDescent="0.2">
      <c r="A406" s="203"/>
      <c r="B406" s="203"/>
      <c r="C406" s="203"/>
      <c r="D406" s="203"/>
      <c r="E406" s="203"/>
    </row>
    <row r="407" spans="1:5" ht="15" customHeight="1" x14ac:dyDescent="0.2">
      <c r="A407" s="203"/>
      <c r="B407" s="203"/>
      <c r="C407" s="203"/>
      <c r="D407" s="203"/>
      <c r="E407" s="203"/>
    </row>
    <row r="408" spans="1:5" ht="15" customHeight="1" x14ac:dyDescent="0.2">
      <c r="A408" s="203"/>
      <c r="B408" s="203"/>
      <c r="C408" s="203"/>
      <c r="D408" s="203"/>
      <c r="E408" s="203"/>
    </row>
    <row r="409" spans="1:5" ht="15" customHeight="1" x14ac:dyDescent="0.2">
      <c r="A409" s="203"/>
      <c r="B409" s="203"/>
      <c r="C409" s="203"/>
      <c r="D409" s="203"/>
      <c r="E409" s="203"/>
    </row>
    <row r="410" spans="1:5" ht="15" customHeight="1" x14ac:dyDescent="0.2">
      <c r="A410" s="203"/>
      <c r="B410" s="203"/>
      <c r="C410" s="203"/>
      <c r="D410" s="203"/>
      <c r="E410" s="203"/>
    </row>
    <row r="411" spans="1:5" ht="15" customHeight="1" x14ac:dyDescent="0.2">
      <c r="A411" s="203"/>
      <c r="B411" s="203"/>
      <c r="C411" s="203"/>
      <c r="D411" s="203"/>
      <c r="E411" s="203"/>
    </row>
    <row r="412" spans="1:5" ht="15" customHeight="1" x14ac:dyDescent="0.2">
      <c r="A412" s="203"/>
      <c r="B412" s="203"/>
      <c r="C412" s="203"/>
      <c r="D412" s="203"/>
      <c r="E412" s="203"/>
    </row>
    <row r="413" spans="1:5" ht="15" customHeight="1" x14ac:dyDescent="0.2">
      <c r="A413" s="24"/>
      <c r="B413" s="24"/>
      <c r="C413" s="24"/>
      <c r="D413" s="24"/>
      <c r="E413" s="24"/>
    </row>
    <row r="414" spans="1:5" ht="15" customHeight="1" x14ac:dyDescent="0.2">
      <c r="A414" s="24"/>
      <c r="B414" s="24"/>
      <c r="C414" s="24"/>
      <c r="D414" s="24"/>
      <c r="E414" s="24"/>
    </row>
    <row r="415" spans="1:5" ht="15" customHeight="1" x14ac:dyDescent="0.2">
      <c r="A415" s="24"/>
      <c r="B415" s="24"/>
      <c r="C415" s="24"/>
      <c r="D415" s="24"/>
      <c r="E415" s="24"/>
    </row>
    <row r="416" spans="1:5" ht="15" customHeight="1" x14ac:dyDescent="0.2">
      <c r="A416" s="24"/>
      <c r="B416" s="24"/>
      <c r="C416" s="24"/>
      <c r="D416" s="24"/>
      <c r="E416" s="24"/>
    </row>
    <row r="417" spans="1:5" ht="15" customHeight="1" x14ac:dyDescent="0.25">
      <c r="A417" s="25" t="s">
        <v>1</v>
      </c>
      <c r="B417" s="26"/>
      <c r="C417" s="26"/>
      <c r="D417" s="26"/>
      <c r="E417" s="26"/>
    </row>
    <row r="418" spans="1:5" ht="15" customHeight="1" x14ac:dyDescent="0.2">
      <c r="A418" s="87" t="s">
        <v>62</v>
      </c>
      <c r="B418" s="26"/>
      <c r="C418" s="26"/>
      <c r="D418" s="26"/>
      <c r="E418" s="28" t="s">
        <v>68</v>
      </c>
    </row>
    <row r="419" spans="1:5" ht="15" customHeight="1" x14ac:dyDescent="0.25">
      <c r="B419" s="25"/>
      <c r="C419" s="26"/>
      <c r="D419" s="26"/>
      <c r="E419" s="30"/>
    </row>
    <row r="420" spans="1:5" ht="15" customHeight="1" x14ac:dyDescent="0.2">
      <c r="B420" s="31" t="s">
        <v>35</v>
      </c>
      <c r="C420" s="31" t="s">
        <v>36</v>
      </c>
      <c r="D420" s="32" t="s">
        <v>37</v>
      </c>
      <c r="E420" s="33" t="s">
        <v>38</v>
      </c>
    </row>
    <row r="421" spans="1:5" ht="15" customHeight="1" x14ac:dyDescent="0.2">
      <c r="B421" s="81">
        <v>54190877</v>
      </c>
      <c r="C421" s="73"/>
      <c r="D421" s="65" t="s">
        <v>69</v>
      </c>
      <c r="E421" s="82">
        <v>165216.29999999999</v>
      </c>
    </row>
    <row r="422" spans="1:5" ht="15" customHeight="1" x14ac:dyDescent="0.2">
      <c r="B422" s="81">
        <v>54515835</v>
      </c>
      <c r="C422" s="73"/>
      <c r="D422" s="74" t="s">
        <v>70</v>
      </c>
      <c r="E422" s="82">
        <v>2808677.1</v>
      </c>
    </row>
    <row r="423" spans="1:5" ht="15" customHeight="1" x14ac:dyDescent="0.2">
      <c r="B423" s="81"/>
      <c r="C423" s="39" t="s">
        <v>40</v>
      </c>
      <c r="D423" s="40"/>
      <c r="E423" s="41">
        <f>SUM(E421:E422)</f>
        <v>2973893.4</v>
      </c>
    </row>
    <row r="424" spans="1:5" ht="15" customHeight="1" x14ac:dyDescent="0.2">
      <c r="A424" s="54"/>
      <c r="B424" s="54"/>
      <c r="C424" s="54"/>
      <c r="D424" s="54"/>
      <c r="E424" s="54"/>
    </row>
    <row r="425" spans="1:5" ht="15" customHeight="1" x14ac:dyDescent="0.25">
      <c r="A425" s="51" t="s">
        <v>17</v>
      </c>
      <c r="B425" s="52"/>
      <c r="C425" s="52"/>
      <c r="D425" s="52"/>
      <c r="E425" s="52"/>
    </row>
    <row r="426" spans="1:5" ht="15" customHeight="1" x14ac:dyDescent="0.2">
      <c r="A426" s="87" t="s">
        <v>33</v>
      </c>
      <c r="B426" s="52"/>
      <c r="C426" s="52"/>
      <c r="D426" s="52"/>
      <c r="E426" s="53" t="s">
        <v>34</v>
      </c>
    </row>
    <row r="427" spans="1:5" ht="15" customHeight="1" x14ac:dyDescent="0.25">
      <c r="A427" s="61"/>
      <c r="B427" s="51"/>
      <c r="C427" s="52"/>
      <c r="D427" s="52"/>
      <c r="E427" s="90"/>
    </row>
    <row r="428" spans="1:5" ht="15" customHeight="1" x14ac:dyDescent="0.2">
      <c r="A428" s="69"/>
      <c r="B428" s="70"/>
      <c r="C428" s="44" t="s">
        <v>36</v>
      </c>
      <c r="D428" s="77" t="s">
        <v>50</v>
      </c>
      <c r="E428" s="44" t="s">
        <v>38</v>
      </c>
    </row>
    <row r="429" spans="1:5" ht="15" customHeight="1" x14ac:dyDescent="0.2">
      <c r="A429" s="71"/>
      <c r="B429" s="78"/>
      <c r="C429" s="46">
        <v>6409</v>
      </c>
      <c r="D429" s="65" t="s">
        <v>72</v>
      </c>
      <c r="E429" s="37">
        <f>-330432.6-3502000</f>
        <v>-3832432.6</v>
      </c>
    </row>
    <row r="430" spans="1:5" ht="15" customHeight="1" x14ac:dyDescent="0.2">
      <c r="A430" s="71"/>
      <c r="B430" s="78"/>
      <c r="C430" s="46">
        <v>6409</v>
      </c>
      <c r="D430" s="132" t="s">
        <v>72</v>
      </c>
      <c r="E430" s="37">
        <v>56925</v>
      </c>
    </row>
    <row r="431" spans="1:5" ht="15" customHeight="1" x14ac:dyDescent="0.2">
      <c r="A431" s="95"/>
      <c r="B431" s="103"/>
      <c r="C431" s="66" t="s">
        <v>40</v>
      </c>
      <c r="D431" s="67"/>
      <c r="E431" s="68">
        <f>SUM(E429:E430)</f>
        <v>-3775507.6</v>
      </c>
    </row>
    <row r="432" spans="1:5" ht="15" customHeight="1" x14ac:dyDescent="0.2">
      <c r="A432" s="54"/>
      <c r="B432" s="54"/>
      <c r="C432" s="54"/>
      <c r="D432" s="54"/>
      <c r="E432" s="54"/>
    </row>
    <row r="433" spans="1:7" ht="15" customHeight="1" x14ac:dyDescent="0.25">
      <c r="A433" s="25" t="s">
        <v>17</v>
      </c>
      <c r="B433" s="26"/>
      <c r="C433" s="26"/>
      <c r="D433" s="26"/>
      <c r="E433" s="54"/>
    </row>
    <row r="434" spans="1:7" ht="15" customHeight="1" x14ac:dyDescent="0.2">
      <c r="A434" s="87" t="s">
        <v>62</v>
      </c>
      <c r="B434" s="26"/>
      <c r="C434" s="26"/>
      <c r="D434" s="26"/>
      <c r="E434" s="28" t="s">
        <v>68</v>
      </c>
    </row>
    <row r="435" spans="1:7" ht="15" customHeight="1" x14ac:dyDescent="0.2">
      <c r="A435" s="54"/>
      <c r="B435" s="42"/>
      <c r="C435" s="26"/>
      <c r="E435" s="30"/>
    </row>
    <row r="436" spans="1:7" ht="15" customHeight="1" x14ac:dyDescent="0.2">
      <c r="C436" s="31" t="s">
        <v>36</v>
      </c>
      <c r="D436" s="32" t="s">
        <v>50</v>
      </c>
      <c r="E436" s="44" t="s">
        <v>38</v>
      </c>
    </row>
    <row r="437" spans="1:7" ht="15" customHeight="1" x14ac:dyDescent="0.2">
      <c r="C437" s="73">
        <v>3522</v>
      </c>
      <c r="D437" s="79" t="s">
        <v>71</v>
      </c>
      <c r="E437" s="82">
        <f>162053.8+2754914.6</f>
        <v>2916968.4</v>
      </c>
    </row>
    <row r="438" spans="1:7" ht="15" customHeight="1" x14ac:dyDescent="0.2">
      <c r="C438" s="73">
        <v>3522</v>
      </c>
      <c r="D438" s="79" t="s">
        <v>71</v>
      </c>
      <c r="E438" s="82">
        <f>330432.6+3502000</f>
        <v>3832432.6</v>
      </c>
    </row>
    <row r="439" spans="1:7" ht="15" customHeight="1" x14ac:dyDescent="0.2">
      <c r="C439" s="39" t="s">
        <v>40</v>
      </c>
      <c r="D439" s="40"/>
      <c r="E439" s="41">
        <f>SUM(E437:E438)</f>
        <v>6749401</v>
      </c>
      <c r="G439" s="107">
        <f>+E431+E439</f>
        <v>2973893.4</v>
      </c>
    </row>
    <row r="440" spans="1:7" ht="15" customHeight="1" x14ac:dyDescent="0.2"/>
    <row r="441" spans="1:7" ht="15" customHeight="1" x14ac:dyDescent="0.2"/>
    <row r="442" spans="1:7" ht="15" customHeight="1" x14ac:dyDescent="0.25">
      <c r="A442" s="99" t="s">
        <v>125</v>
      </c>
    </row>
    <row r="443" spans="1:7" ht="15" customHeight="1" x14ac:dyDescent="0.2">
      <c r="A443" s="202" t="s">
        <v>30</v>
      </c>
      <c r="B443" s="202"/>
      <c r="C443" s="202"/>
      <c r="D443" s="202"/>
      <c r="E443" s="202"/>
    </row>
    <row r="444" spans="1:7" ht="15" customHeight="1" x14ac:dyDescent="0.2">
      <c r="A444" s="202" t="s">
        <v>60</v>
      </c>
      <c r="B444" s="202"/>
      <c r="C444" s="202"/>
      <c r="D444" s="202"/>
      <c r="E444" s="202"/>
    </row>
    <row r="445" spans="1:7" ht="15" customHeight="1" x14ac:dyDescent="0.2">
      <c r="A445" s="203" t="s">
        <v>126</v>
      </c>
      <c r="B445" s="203"/>
      <c r="C445" s="203"/>
      <c r="D445" s="203"/>
      <c r="E445" s="203"/>
    </row>
    <row r="446" spans="1:7" ht="15" customHeight="1" x14ac:dyDescent="0.2">
      <c r="A446" s="203"/>
      <c r="B446" s="203"/>
      <c r="C446" s="203"/>
      <c r="D446" s="203"/>
      <c r="E446" s="203"/>
    </row>
    <row r="447" spans="1:7" ht="15" customHeight="1" x14ac:dyDescent="0.2">
      <c r="A447" s="203"/>
      <c r="B447" s="203"/>
      <c r="C447" s="203"/>
      <c r="D447" s="203"/>
      <c r="E447" s="203"/>
    </row>
    <row r="448" spans="1:7" ht="15" customHeight="1" x14ac:dyDescent="0.2">
      <c r="A448" s="203"/>
      <c r="B448" s="203"/>
      <c r="C448" s="203"/>
      <c r="D448" s="203"/>
      <c r="E448" s="203"/>
    </row>
    <row r="449" spans="1:5" ht="15" customHeight="1" x14ac:dyDescent="0.2">
      <c r="A449" s="203"/>
      <c r="B449" s="203"/>
      <c r="C449" s="203"/>
      <c r="D449" s="203"/>
      <c r="E449" s="203"/>
    </row>
    <row r="450" spans="1:5" ht="15" customHeight="1" x14ac:dyDescent="0.2">
      <c r="A450" s="203"/>
      <c r="B450" s="203"/>
      <c r="C450" s="203"/>
      <c r="D450" s="203"/>
      <c r="E450" s="203"/>
    </row>
    <row r="451" spans="1:5" ht="15" customHeight="1" x14ac:dyDescent="0.2">
      <c r="A451" s="203"/>
      <c r="B451" s="203"/>
      <c r="C451" s="203"/>
      <c r="D451" s="203"/>
      <c r="E451" s="203"/>
    </row>
    <row r="452" spans="1:5" ht="15" customHeight="1" x14ac:dyDescent="0.2">
      <c r="A452" s="203"/>
      <c r="B452" s="203"/>
      <c r="C452" s="203"/>
      <c r="D452" s="203"/>
      <c r="E452" s="203"/>
    </row>
    <row r="453" spans="1:5" ht="15" customHeight="1" x14ac:dyDescent="0.2">
      <c r="A453" s="24"/>
      <c r="B453" s="24"/>
      <c r="C453" s="24"/>
      <c r="D453" s="24"/>
      <c r="E453" s="24"/>
    </row>
    <row r="454" spans="1:5" ht="15" customHeight="1" x14ac:dyDescent="0.25">
      <c r="A454" s="25" t="s">
        <v>1</v>
      </c>
      <c r="B454" s="26"/>
      <c r="C454" s="26"/>
      <c r="D454" s="26"/>
      <c r="E454" s="26"/>
    </row>
    <row r="455" spans="1:5" ht="15" customHeight="1" x14ac:dyDescent="0.2">
      <c r="A455" s="87" t="s">
        <v>62</v>
      </c>
      <c r="B455" s="26"/>
      <c r="C455" s="26"/>
      <c r="D455" s="26"/>
      <c r="E455" s="28" t="s">
        <v>68</v>
      </c>
    </row>
    <row r="456" spans="1:5" ht="15" customHeight="1" x14ac:dyDescent="0.25">
      <c r="B456" s="25"/>
      <c r="C456" s="26"/>
      <c r="D456" s="26"/>
      <c r="E456" s="30"/>
    </row>
    <row r="457" spans="1:5" ht="15" customHeight="1" x14ac:dyDescent="0.2">
      <c r="B457" s="31" t="s">
        <v>35</v>
      </c>
      <c r="C457" s="31" t="s">
        <v>36</v>
      </c>
      <c r="D457" s="32" t="s">
        <v>37</v>
      </c>
      <c r="E457" s="33" t="s">
        <v>38</v>
      </c>
    </row>
    <row r="458" spans="1:5" ht="15" customHeight="1" x14ac:dyDescent="0.2">
      <c r="B458" s="81">
        <v>54190877</v>
      </c>
      <c r="C458" s="73"/>
      <c r="D458" s="65" t="s">
        <v>69</v>
      </c>
      <c r="E458" s="82">
        <v>117566.2</v>
      </c>
    </row>
    <row r="459" spans="1:5" ht="15" customHeight="1" x14ac:dyDescent="0.2">
      <c r="B459" s="81">
        <v>54515835</v>
      </c>
      <c r="C459" s="73"/>
      <c r="D459" s="74" t="s">
        <v>70</v>
      </c>
      <c r="E459" s="82">
        <v>1998625.6</v>
      </c>
    </row>
    <row r="460" spans="1:5" ht="15" customHeight="1" x14ac:dyDescent="0.2">
      <c r="B460" s="81"/>
      <c r="C460" s="39" t="s">
        <v>40</v>
      </c>
      <c r="D460" s="40"/>
      <c r="E460" s="41">
        <f>SUM(E458:E459)</f>
        <v>2116191.8000000003</v>
      </c>
    </row>
    <row r="461" spans="1:5" ht="15" customHeight="1" x14ac:dyDescent="0.2">
      <c r="A461" s="54"/>
      <c r="B461" s="54"/>
      <c r="C461" s="54"/>
      <c r="D461" s="54"/>
      <c r="E461" s="54"/>
    </row>
    <row r="462" spans="1:5" ht="15" customHeight="1" x14ac:dyDescent="0.25">
      <c r="A462" s="25" t="s">
        <v>17</v>
      </c>
      <c r="B462" s="26"/>
      <c r="C462" s="26"/>
      <c r="D462" s="26"/>
      <c r="E462" s="54"/>
    </row>
    <row r="463" spans="1:5" ht="15" customHeight="1" x14ac:dyDescent="0.2">
      <c r="A463" s="87" t="s">
        <v>62</v>
      </c>
      <c r="B463" s="26"/>
      <c r="C463" s="26"/>
      <c r="D463" s="26"/>
      <c r="E463" s="28" t="s">
        <v>68</v>
      </c>
    </row>
    <row r="464" spans="1:5" ht="15" customHeight="1" x14ac:dyDescent="0.2">
      <c r="A464" s="54"/>
      <c r="B464" s="42"/>
      <c r="C464" s="26"/>
      <c r="E464" s="30"/>
    </row>
    <row r="465" spans="1:7" ht="15" customHeight="1" x14ac:dyDescent="0.2">
      <c r="C465" s="31" t="s">
        <v>36</v>
      </c>
      <c r="D465" s="32" t="s">
        <v>50</v>
      </c>
      <c r="E465" s="44" t="s">
        <v>38</v>
      </c>
    </row>
    <row r="466" spans="1:7" ht="15" customHeight="1" x14ac:dyDescent="0.2">
      <c r="C466" s="73">
        <v>4357</v>
      </c>
      <c r="D466" s="79" t="s">
        <v>71</v>
      </c>
      <c r="E466" s="37">
        <v>2116191.7999999998</v>
      </c>
    </row>
    <row r="467" spans="1:7" ht="15" customHeight="1" x14ac:dyDescent="0.2">
      <c r="C467" s="73">
        <v>4357</v>
      </c>
      <c r="D467" s="79" t="s">
        <v>71</v>
      </c>
      <c r="E467" s="37">
        <f>416760+4167573</f>
        <v>4584333</v>
      </c>
    </row>
    <row r="468" spans="1:7" ht="15" customHeight="1" x14ac:dyDescent="0.2">
      <c r="C468" s="39" t="s">
        <v>40</v>
      </c>
      <c r="D468" s="40"/>
      <c r="E468" s="41">
        <f>SUM(E466:E467)</f>
        <v>6700524.7999999998</v>
      </c>
    </row>
    <row r="469" spans="1:7" ht="15" customHeight="1" x14ac:dyDescent="0.2"/>
    <row r="470" spans="1:7" ht="15" customHeight="1" x14ac:dyDescent="0.25">
      <c r="A470" s="51" t="s">
        <v>17</v>
      </c>
      <c r="B470" s="88"/>
      <c r="C470" s="52"/>
      <c r="D470" s="52"/>
      <c r="E470" s="52"/>
    </row>
    <row r="471" spans="1:7" ht="15" customHeight="1" x14ac:dyDescent="0.2">
      <c r="A471" s="87" t="s">
        <v>33</v>
      </c>
      <c r="B471" s="88"/>
      <c r="C471" s="52"/>
      <c r="D471" s="52"/>
      <c r="E471" s="53" t="s">
        <v>34</v>
      </c>
    </row>
    <row r="472" spans="1:7" ht="15" customHeight="1" x14ac:dyDescent="0.25">
      <c r="A472" s="51"/>
      <c r="B472" s="89"/>
      <c r="C472" s="52"/>
      <c r="D472" s="52"/>
      <c r="E472" s="90"/>
    </row>
    <row r="473" spans="1:7" ht="15" customHeight="1" x14ac:dyDescent="0.2">
      <c r="A473" s="69"/>
      <c r="B473" s="69"/>
      <c r="C473" s="44" t="s">
        <v>36</v>
      </c>
      <c r="D473" s="91" t="s">
        <v>50</v>
      </c>
      <c r="E473" s="44" t="s">
        <v>38</v>
      </c>
    </row>
    <row r="474" spans="1:7" ht="15" customHeight="1" x14ac:dyDescent="0.2">
      <c r="A474" s="92"/>
      <c r="B474" s="78"/>
      <c r="C474" s="93">
        <v>6409</v>
      </c>
      <c r="D474" s="65" t="s">
        <v>72</v>
      </c>
      <c r="E474" s="94">
        <v>-4584333</v>
      </c>
    </row>
    <row r="475" spans="1:7" ht="15" customHeight="1" x14ac:dyDescent="0.2">
      <c r="A475" s="92"/>
      <c r="B475" s="95"/>
      <c r="C475" s="66" t="s">
        <v>40</v>
      </c>
      <c r="D475" s="96"/>
      <c r="E475" s="97">
        <f>SUM(E474:E474)</f>
        <v>-4584333</v>
      </c>
      <c r="G475" s="107">
        <f>+E468+E475</f>
        <v>2116191.7999999998</v>
      </c>
    </row>
    <row r="476" spans="1:7" ht="15" customHeight="1" x14ac:dyDescent="0.2"/>
    <row r="477" spans="1:7" ht="15" customHeight="1" x14ac:dyDescent="0.2"/>
    <row r="478" spans="1:7" ht="15" customHeight="1" x14ac:dyDescent="0.25">
      <c r="A478" s="99" t="s">
        <v>127</v>
      </c>
    </row>
    <row r="479" spans="1:7" ht="15" customHeight="1" x14ac:dyDescent="0.2">
      <c r="A479" s="202" t="s">
        <v>30</v>
      </c>
      <c r="B479" s="202"/>
      <c r="C479" s="202"/>
      <c r="D479" s="202"/>
      <c r="E479" s="202"/>
    </row>
    <row r="480" spans="1:7" ht="15" customHeight="1" x14ac:dyDescent="0.2">
      <c r="A480" s="202" t="s">
        <v>60</v>
      </c>
      <c r="B480" s="202"/>
      <c r="C480" s="202"/>
      <c r="D480" s="202"/>
      <c r="E480" s="202"/>
    </row>
    <row r="481" spans="1:5" ht="15" customHeight="1" x14ac:dyDescent="0.2">
      <c r="A481" s="203" t="s">
        <v>128</v>
      </c>
      <c r="B481" s="203"/>
      <c r="C481" s="203"/>
      <c r="D481" s="203"/>
      <c r="E481" s="203"/>
    </row>
    <row r="482" spans="1:5" ht="15" customHeight="1" x14ac:dyDescent="0.2">
      <c r="A482" s="203"/>
      <c r="B482" s="203"/>
      <c r="C482" s="203"/>
      <c r="D482" s="203"/>
      <c r="E482" s="203"/>
    </row>
    <row r="483" spans="1:5" ht="15" customHeight="1" x14ac:dyDescent="0.2">
      <c r="A483" s="203"/>
      <c r="B483" s="203"/>
      <c r="C483" s="203"/>
      <c r="D483" s="203"/>
      <c r="E483" s="203"/>
    </row>
    <row r="484" spans="1:5" ht="15" customHeight="1" x14ac:dyDescent="0.2">
      <c r="A484" s="203"/>
      <c r="B484" s="203"/>
      <c r="C484" s="203"/>
      <c r="D484" s="203"/>
      <c r="E484" s="203"/>
    </row>
    <row r="485" spans="1:5" ht="15" customHeight="1" x14ac:dyDescent="0.2">
      <c r="A485" s="203"/>
      <c r="B485" s="203"/>
      <c r="C485" s="203"/>
      <c r="D485" s="203"/>
      <c r="E485" s="203"/>
    </row>
    <row r="486" spans="1:5" ht="15" customHeight="1" x14ac:dyDescent="0.2">
      <c r="A486" s="203"/>
      <c r="B486" s="203"/>
      <c r="C486" s="203"/>
      <c r="D486" s="203"/>
      <c r="E486" s="203"/>
    </row>
    <row r="487" spans="1:5" ht="15" customHeight="1" x14ac:dyDescent="0.2">
      <c r="A487" s="203"/>
      <c r="B487" s="203"/>
      <c r="C487" s="203"/>
      <c r="D487" s="203"/>
      <c r="E487" s="203"/>
    </row>
    <row r="488" spans="1:5" ht="15" customHeight="1" x14ac:dyDescent="0.2">
      <c r="A488" s="24"/>
      <c r="B488" s="24"/>
      <c r="C488" s="24"/>
      <c r="D488" s="24"/>
      <c r="E488" s="24"/>
    </row>
    <row r="489" spans="1:5" ht="15" customHeight="1" x14ac:dyDescent="0.25">
      <c r="A489" s="25" t="s">
        <v>1</v>
      </c>
      <c r="B489" s="26"/>
      <c r="C489" s="26"/>
      <c r="D489" s="26"/>
      <c r="E489" s="26"/>
    </row>
    <row r="490" spans="1:5" ht="15" customHeight="1" x14ac:dyDescent="0.2">
      <c r="A490" s="87" t="s">
        <v>62</v>
      </c>
      <c r="B490" s="26"/>
      <c r="C490" s="26"/>
      <c r="D490" s="26"/>
      <c r="E490" s="28" t="s">
        <v>68</v>
      </c>
    </row>
    <row r="491" spans="1:5" ht="15" customHeight="1" x14ac:dyDescent="0.25">
      <c r="B491" s="25"/>
      <c r="C491" s="26"/>
      <c r="D491" s="26"/>
      <c r="E491" s="30"/>
    </row>
    <row r="492" spans="1:5" ht="15" customHeight="1" x14ac:dyDescent="0.2">
      <c r="B492" s="31" t="s">
        <v>35</v>
      </c>
      <c r="C492" s="31" t="s">
        <v>36</v>
      </c>
      <c r="D492" s="32" t="s">
        <v>37</v>
      </c>
      <c r="E492" s="33" t="s">
        <v>38</v>
      </c>
    </row>
    <row r="493" spans="1:5" ht="15" customHeight="1" x14ac:dyDescent="0.2">
      <c r="B493" s="81">
        <v>54190877</v>
      </c>
      <c r="C493" s="73"/>
      <c r="D493" s="65" t="s">
        <v>69</v>
      </c>
      <c r="E493" s="82">
        <f>25349.97+220322.71+42562.42</f>
        <v>288235.09999999998</v>
      </c>
    </row>
    <row r="494" spans="1:5" ht="15" customHeight="1" x14ac:dyDescent="0.2">
      <c r="B494" s="81">
        <v>54515835</v>
      </c>
      <c r="C494" s="73"/>
      <c r="D494" s="74" t="s">
        <v>70</v>
      </c>
      <c r="E494" s="82">
        <f>430949.58+3745486.08+723561.13</f>
        <v>4899996.79</v>
      </c>
    </row>
    <row r="495" spans="1:5" ht="15" customHeight="1" x14ac:dyDescent="0.2">
      <c r="B495" s="81"/>
      <c r="C495" s="39" t="s">
        <v>40</v>
      </c>
      <c r="D495" s="40"/>
      <c r="E495" s="41">
        <f>SUM(E493:E494)</f>
        <v>5188231.8899999997</v>
      </c>
    </row>
    <row r="496" spans="1:5" ht="15" customHeight="1" x14ac:dyDescent="0.2">
      <c r="A496" s="54"/>
      <c r="B496" s="54"/>
      <c r="C496" s="54"/>
      <c r="D496" s="54"/>
      <c r="E496" s="54"/>
    </row>
    <row r="497" spans="1:5" ht="15" customHeight="1" x14ac:dyDescent="0.25">
      <c r="A497" s="25" t="s">
        <v>17</v>
      </c>
      <c r="B497" s="26"/>
      <c r="C497" s="26"/>
      <c r="D497" s="26"/>
      <c r="E497" s="54"/>
    </row>
    <row r="498" spans="1:5" ht="15" customHeight="1" x14ac:dyDescent="0.2">
      <c r="A498" s="87" t="s">
        <v>62</v>
      </c>
      <c r="B498" s="26"/>
      <c r="C498" s="26"/>
      <c r="D498" s="26"/>
      <c r="E498" s="28" t="s">
        <v>68</v>
      </c>
    </row>
    <row r="499" spans="1:5" ht="15" customHeight="1" x14ac:dyDescent="0.2">
      <c r="A499" s="54"/>
      <c r="B499" s="42"/>
      <c r="C499" s="26"/>
      <c r="E499" s="30"/>
    </row>
    <row r="500" spans="1:5" ht="15" customHeight="1" x14ac:dyDescent="0.2">
      <c r="C500" s="31" t="s">
        <v>36</v>
      </c>
      <c r="D500" s="32" t="s">
        <v>50</v>
      </c>
      <c r="E500" s="44" t="s">
        <v>38</v>
      </c>
    </row>
    <row r="501" spans="1:5" ht="15" customHeight="1" x14ac:dyDescent="0.2">
      <c r="C501" s="73">
        <v>3122</v>
      </c>
      <c r="D501" s="79" t="s">
        <v>71</v>
      </c>
      <c r="E501" s="37">
        <v>5188231.8899999997</v>
      </c>
    </row>
    <row r="502" spans="1:5" ht="15" customHeight="1" x14ac:dyDescent="0.2">
      <c r="C502" s="73">
        <v>3122</v>
      </c>
      <c r="D502" s="79" t="s">
        <v>71</v>
      </c>
      <c r="E502" s="37">
        <f>50700+440650+85150</f>
        <v>576500</v>
      </c>
    </row>
    <row r="503" spans="1:5" ht="15" customHeight="1" x14ac:dyDescent="0.2">
      <c r="C503" s="39" t="s">
        <v>40</v>
      </c>
      <c r="D503" s="40"/>
      <c r="E503" s="41">
        <f>SUM(E501:E502)</f>
        <v>5764731.8899999997</v>
      </c>
    </row>
    <row r="504" spans="1:5" ht="15" customHeight="1" x14ac:dyDescent="0.2"/>
    <row r="505" spans="1:5" ht="15" customHeight="1" x14ac:dyDescent="0.25">
      <c r="A505" s="51" t="s">
        <v>17</v>
      </c>
      <c r="B505" s="88"/>
      <c r="C505" s="52"/>
      <c r="D505" s="52"/>
      <c r="E505" s="52"/>
    </row>
    <row r="506" spans="1:5" ht="15" customHeight="1" x14ac:dyDescent="0.2">
      <c r="A506" s="87" t="s">
        <v>33</v>
      </c>
      <c r="B506" s="88"/>
      <c r="C506" s="52"/>
      <c r="D506" s="52"/>
      <c r="E506" s="53" t="s">
        <v>34</v>
      </c>
    </row>
    <row r="507" spans="1:5" ht="15" customHeight="1" x14ac:dyDescent="0.25">
      <c r="A507" s="51"/>
      <c r="B507" s="89"/>
      <c r="C507" s="52"/>
      <c r="D507" s="52"/>
      <c r="E507" s="90"/>
    </row>
    <row r="508" spans="1:5" ht="15" customHeight="1" x14ac:dyDescent="0.2">
      <c r="A508" s="69"/>
      <c r="B508" s="69"/>
      <c r="C508" s="44" t="s">
        <v>36</v>
      </c>
      <c r="D508" s="91" t="s">
        <v>50</v>
      </c>
      <c r="E508" s="44" t="s">
        <v>38</v>
      </c>
    </row>
    <row r="509" spans="1:5" ht="15" customHeight="1" x14ac:dyDescent="0.2">
      <c r="A509" s="92"/>
      <c r="B509" s="78"/>
      <c r="C509" s="93">
        <v>6409</v>
      </c>
      <c r="D509" s="65" t="s">
        <v>72</v>
      </c>
      <c r="E509" s="94">
        <v>-576500</v>
      </c>
    </row>
    <row r="510" spans="1:5" ht="15" customHeight="1" x14ac:dyDescent="0.2">
      <c r="A510" s="92"/>
      <c r="B510" s="95"/>
      <c r="C510" s="66" t="s">
        <v>40</v>
      </c>
      <c r="D510" s="96"/>
      <c r="E510" s="97">
        <f>SUM(E509:E509)</f>
        <v>-576500</v>
      </c>
    </row>
    <row r="511" spans="1:5" ht="15" customHeight="1" x14ac:dyDescent="0.2"/>
    <row r="512" spans="1:5" ht="15" customHeight="1" x14ac:dyDescent="0.2"/>
    <row r="513" spans="1:5" ht="15" customHeight="1" x14ac:dyDescent="0.2"/>
    <row r="514" spans="1:5" ht="15" customHeight="1" x14ac:dyDescent="0.2"/>
    <row r="515" spans="1:5" ht="15" customHeight="1" x14ac:dyDescent="0.2"/>
    <row r="516" spans="1:5" ht="15" customHeight="1" x14ac:dyDescent="0.2"/>
    <row r="517" spans="1:5" ht="15" customHeight="1" x14ac:dyDescent="0.2"/>
    <row r="518" spans="1:5" ht="15" customHeight="1" x14ac:dyDescent="0.2"/>
    <row r="519" spans="1:5" ht="15" customHeight="1" x14ac:dyDescent="0.2"/>
    <row r="520" spans="1:5" ht="15" customHeight="1" x14ac:dyDescent="0.2"/>
    <row r="521" spans="1:5" ht="15" customHeight="1" x14ac:dyDescent="0.2"/>
    <row r="522" spans="1:5" ht="15" customHeight="1" x14ac:dyDescent="0.25">
      <c r="A522" s="99" t="s">
        <v>129</v>
      </c>
    </row>
    <row r="523" spans="1:5" ht="15" customHeight="1" x14ac:dyDescent="0.2">
      <c r="A523" s="202" t="s">
        <v>103</v>
      </c>
      <c r="B523" s="202"/>
      <c r="C523" s="202"/>
      <c r="D523" s="202"/>
      <c r="E523" s="202"/>
    </row>
    <row r="524" spans="1:5" ht="15" customHeight="1" x14ac:dyDescent="0.2">
      <c r="A524" s="202"/>
      <c r="B524" s="202"/>
      <c r="C524" s="202"/>
      <c r="D524" s="202"/>
      <c r="E524" s="202"/>
    </row>
    <row r="525" spans="1:5" ht="15" customHeight="1" x14ac:dyDescent="0.2">
      <c r="A525" s="201" t="s">
        <v>130</v>
      </c>
      <c r="B525" s="201"/>
      <c r="C525" s="201"/>
      <c r="D525" s="201"/>
      <c r="E525" s="201"/>
    </row>
    <row r="526" spans="1:5" ht="15" customHeight="1" x14ac:dyDescent="0.2">
      <c r="A526" s="201"/>
      <c r="B526" s="201"/>
      <c r="C526" s="201"/>
      <c r="D526" s="201"/>
      <c r="E526" s="201"/>
    </row>
    <row r="527" spans="1:5" ht="15" customHeight="1" x14ac:dyDescent="0.2">
      <c r="A527" s="201"/>
      <c r="B527" s="201"/>
      <c r="C527" s="201"/>
      <c r="D527" s="201"/>
      <c r="E527" s="201"/>
    </row>
    <row r="528" spans="1:5" ht="15" customHeight="1" x14ac:dyDescent="0.2">
      <c r="A528" s="201"/>
      <c r="B528" s="201"/>
      <c r="C528" s="201"/>
      <c r="D528" s="201"/>
      <c r="E528" s="201"/>
    </row>
    <row r="529" spans="1:5" ht="15" customHeight="1" x14ac:dyDescent="0.2">
      <c r="A529" s="201"/>
      <c r="B529" s="201"/>
      <c r="C529" s="201"/>
      <c r="D529" s="201"/>
      <c r="E529" s="201"/>
    </row>
    <row r="530" spans="1:5" ht="15" customHeight="1" x14ac:dyDescent="0.2">
      <c r="A530" s="201"/>
      <c r="B530" s="201"/>
      <c r="C530" s="201"/>
      <c r="D530" s="201"/>
      <c r="E530" s="201"/>
    </row>
    <row r="531" spans="1:5" ht="15" customHeight="1" x14ac:dyDescent="0.2">
      <c r="A531" s="201"/>
      <c r="B531" s="201"/>
      <c r="C531" s="201"/>
      <c r="D531" s="201"/>
      <c r="E531" s="201"/>
    </row>
    <row r="532" spans="1:5" ht="15" customHeight="1" x14ac:dyDescent="0.2">
      <c r="A532" s="124"/>
      <c r="B532" s="133"/>
      <c r="C532" s="124"/>
      <c r="D532" s="124"/>
      <c r="E532" s="124"/>
    </row>
    <row r="533" spans="1:5" ht="15" customHeight="1" x14ac:dyDescent="0.25">
      <c r="A533" s="51" t="s">
        <v>17</v>
      </c>
      <c r="B533" s="88"/>
      <c r="C533" s="52"/>
      <c r="D533" s="52"/>
      <c r="E533" s="52"/>
    </row>
    <row r="534" spans="1:5" ht="15" customHeight="1" x14ac:dyDescent="0.2">
      <c r="A534" s="87" t="s">
        <v>33</v>
      </c>
      <c r="B534" s="88"/>
      <c r="C534" s="52"/>
      <c r="D534" s="52"/>
      <c r="E534" s="53" t="s">
        <v>34</v>
      </c>
    </row>
    <row r="535" spans="1:5" ht="15" customHeight="1" x14ac:dyDescent="0.25">
      <c r="A535" s="61"/>
      <c r="B535" s="102"/>
      <c r="C535" s="52"/>
      <c r="D535" s="52"/>
      <c r="E535" s="90"/>
    </row>
    <row r="536" spans="1:5" ht="15" customHeight="1" x14ac:dyDescent="0.25">
      <c r="A536" s="61"/>
      <c r="B536" s="102"/>
      <c r="C536" s="44" t="s">
        <v>36</v>
      </c>
      <c r="D536" s="77" t="s">
        <v>50</v>
      </c>
      <c r="E536" s="44" t="s">
        <v>38</v>
      </c>
    </row>
    <row r="537" spans="1:5" ht="15" customHeight="1" x14ac:dyDescent="0.25">
      <c r="A537" s="61"/>
      <c r="B537" s="102"/>
      <c r="C537" s="46">
        <v>6409</v>
      </c>
      <c r="D537" s="65" t="s">
        <v>72</v>
      </c>
      <c r="E537" s="37">
        <v>-1490200</v>
      </c>
    </row>
    <row r="538" spans="1:5" ht="15" customHeight="1" x14ac:dyDescent="0.25">
      <c r="A538" s="59"/>
      <c r="B538" s="89"/>
      <c r="C538" s="66" t="s">
        <v>40</v>
      </c>
      <c r="D538" s="67"/>
      <c r="E538" s="68">
        <f>SUM(E537:E537)</f>
        <v>-1490200</v>
      </c>
    </row>
    <row r="539" spans="1:5" ht="15" customHeight="1" x14ac:dyDescent="0.25">
      <c r="A539" s="59"/>
      <c r="B539" s="89"/>
      <c r="C539" s="61"/>
      <c r="D539" s="61"/>
      <c r="E539" s="61"/>
    </row>
    <row r="540" spans="1:5" ht="15" customHeight="1" x14ac:dyDescent="0.25">
      <c r="A540" s="51" t="s">
        <v>17</v>
      </c>
      <c r="B540" s="88"/>
      <c r="C540" s="52"/>
      <c r="D540" s="54"/>
      <c r="E540" s="54"/>
    </row>
    <row r="541" spans="1:5" ht="15" customHeight="1" x14ac:dyDescent="0.2">
      <c r="A541" s="87" t="s">
        <v>62</v>
      </c>
      <c r="B541" s="88"/>
      <c r="C541" s="52"/>
      <c r="D541" s="52"/>
      <c r="E541" s="53" t="s">
        <v>68</v>
      </c>
    </row>
    <row r="542" spans="1:5" ht="15" customHeight="1" x14ac:dyDescent="0.2"/>
    <row r="543" spans="1:5" ht="15" customHeight="1" x14ac:dyDescent="0.2">
      <c r="C543" s="44" t="s">
        <v>36</v>
      </c>
      <c r="D543" s="77" t="s">
        <v>50</v>
      </c>
      <c r="E543" s="44" t="s">
        <v>38</v>
      </c>
    </row>
    <row r="544" spans="1:5" ht="15" customHeight="1" x14ac:dyDescent="0.2">
      <c r="C544" s="46">
        <v>3122</v>
      </c>
      <c r="D544" s="79" t="s">
        <v>71</v>
      </c>
      <c r="E544" s="37">
        <v>1490200</v>
      </c>
    </row>
    <row r="545" spans="1:5" ht="15" customHeight="1" x14ac:dyDescent="0.2">
      <c r="C545" s="66" t="s">
        <v>40</v>
      </c>
      <c r="D545" s="67"/>
      <c r="E545" s="68">
        <f>SUM(E544:E544)</f>
        <v>1490200</v>
      </c>
    </row>
    <row r="546" spans="1:5" ht="15" customHeight="1" x14ac:dyDescent="0.2"/>
    <row r="547" spans="1:5" ht="15" customHeight="1" x14ac:dyDescent="0.2"/>
    <row r="548" spans="1:5" ht="15" customHeight="1" x14ac:dyDescent="0.25">
      <c r="A548" s="99" t="s">
        <v>131</v>
      </c>
    </row>
    <row r="549" spans="1:5" ht="15" customHeight="1" x14ac:dyDescent="0.2">
      <c r="A549" s="202" t="s">
        <v>30</v>
      </c>
      <c r="B549" s="202"/>
      <c r="C549" s="202"/>
      <c r="D549" s="202"/>
      <c r="E549" s="202"/>
    </row>
    <row r="550" spans="1:5" ht="15" customHeight="1" x14ac:dyDescent="0.2">
      <c r="A550" s="202" t="s">
        <v>60</v>
      </c>
      <c r="B550" s="202"/>
      <c r="C550" s="202"/>
      <c r="D550" s="202"/>
      <c r="E550" s="202"/>
    </row>
    <row r="551" spans="1:5" ht="15" customHeight="1" x14ac:dyDescent="0.2">
      <c r="A551" s="203" t="s">
        <v>132</v>
      </c>
      <c r="B551" s="203"/>
      <c r="C551" s="203"/>
      <c r="D551" s="203"/>
      <c r="E551" s="203"/>
    </row>
    <row r="552" spans="1:5" ht="15" customHeight="1" x14ac:dyDescent="0.2">
      <c r="A552" s="203"/>
      <c r="B552" s="203"/>
      <c r="C552" s="203"/>
      <c r="D552" s="203"/>
      <c r="E552" s="203"/>
    </row>
    <row r="553" spans="1:5" ht="15" customHeight="1" x14ac:dyDescent="0.2">
      <c r="A553" s="203"/>
      <c r="B553" s="203"/>
      <c r="C553" s="203"/>
      <c r="D553" s="203"/>
      <c r="E553" s="203"/>
    </row>
    <row r="554" spans="1:5" ht="15" customHeight="1" x14ac:dyDescent="0.2">
      <c r="A554" s="203"/>
      <c r="B554" s="203"/>
      <c r="C554" s="203"/>
      <c r="D554" s="203"/>
      <c r="E554" s="203"/>
    </row>
    <row r="555" spans="1:5" ht="15" customHeight="1" x14ac:dyDescent="0.2">
      <c r="A555" s="203"/>
      <c r="B555" s="203"/>
      <c r="C555" s="203"/>
      <c r="D555" s="203"/>
      <c r="E555" s="203"/>
    </row>
    <row r="556" spans="1:5" ht="15" customHeight="1" x14ac:dyDescent="0.2">
      <c r="A556" s="203"/>
      <c r="B556" s="203"/>
      <c r="C556" s="203"/>
      <c r="D556" s="203"/>
      <c r="E556" s="203"/>
    </row>
    <row r="557" spans="1:5" ht="15" customHeight="1" x14ac:dyDescent="0.2">
      <c r="A557" s="203"/>
      <c r="B557" s="203"/>
      <c r="C557" s="203"/>
      <c r="D557" s="203"/>
      <c r="E557" s="203"/>
    </row>
    <row r="558" spans="1:5" ht="15" customHeight="1" x14ac:dyDescent="0.2">
      <c r="A558" s="24"/>
      <c r="B558" s="24"/>
      <c r="C558" s="24"/>
      <c r="D558" s="24"/>
      <c r="E558" s="24"/>
    </row>
    <row r="559" spans="1:5" ht="15" customHeight="1" x14ac:dyDescent="0.25">
      <c r="A559" s="25" t="s">
        <v>1</v>
      </c>
      <c r="B559" s="26"/>
      <c r="C559" s="26"/>
      <c r="D559" s="26"/>
      <c r="E559" s="26"/>
    </row>
    <row r="560" spans="1:5" ht="15" customHeight="1" x14ac:dyDescent="0.2">
      <c r="A560" s="87" t="s">
        <v>62</v>
      </c>
      <c r="B560" s="26"/>
      <c r="C560" s="26"/>
      <c r="D560" s="26"/>
      <c r="E560" s="28" t="s">
        <v>68</v>
      </c>
    </row>
    <row r="561" spans="1:5" ht="15" customHeight="1" x14ac:dyDescent="0.25">
      <c r="B561" s="25"/>
      <c r="C561" s="26"/>
      <c r="D561" s="26"/>
      <c r="E561" s="30"/>
    </row>
    <row r="562" spans="1:5" ht="15" customHeight="1" x14ac:dyDescent="0.2">
      <c r="B562" s="31" t="s">
        <v>35</v>
      </c>
      <c r="C562" s="31" t="s">
        <v>36</v>
      </c>
      <c r="D562" s="32" t="s">
        <v>37</v>
      </c>
      <c r="E562" s="33" t="s">
        <v>38</v>
      </c>
    </row>
    <row r="563" spans="1:5" ht="15" customHeight="1" x14ac:dyDescent="0.2">
      <c r="B563" s="81">
        <v>54190877</v>
      </c>
      <c r="C563" s="73"/>
      <c r="D563" s="65" t="s">
        <v>69</v>
      </c>
      <c r="E563" s="82">
        <v>248828.05</v>
      </c>
    </row>
    <row r="564" spans="1:5" ht="15" customHeight="1" x14ac:dyDescent="0.2">
      <c r="B564" s="81">
        <v>54515835</v>
      </c>
      <c r="C564" s="73"/>
      <c r="D564" s="74" t="s">
        <v>70</v>
      </c>
      <c r="E564" s="82">
        <v>4230076.8499999996</v>
      </c>
    </row>
    <row r="565" spans="1:5" ht="15" customHeight="1" x14ac:dyDescent="0.2">
      <c r="B565" s="81"/>
      <c r="C565" s="39" t="s">
        <v>40</v>
      </c>
      <c r="D565" s="40"/>
      <c r="E565" s="41">
        <f>SUM(E563:E564)</f>
        <v>4478904.8999999994</v>
      </c>
    </row>
    <row r="566" spans="1:5" ht="15" customHeight="1" x14ac:dyDescent="0.2">
      <c r="A566" s="54"/>
      <c r="B566" s="54"/>
      <c r="C566" s="54"/>
      <c r="D566" s="54"/>
      <c r="E566" s="54"/>
    </row>
    <row r="567" spans="1:5" ht="15" customHeight="1" x14ac:dyDescent="0.25">
      <c r="A567" s="25" t="s">
        <v>17</v>
      </c>
      <c r="B567" s="26"/>
      <c r="C567" s="26"/>
      <c r="D567" s="26"/>
      <c r="E567" s="54"/>
    </row>
    <row r="568" spans="1:5" ht="15" customHeight="1" x14ac:dyDescent="0.2">
      <c r="A568" s="87" t="s">
        <v>62</v>
      </c>
      <c r="B568" s="26"/>
      <c r="C568" s="26"/>
      <c r="D568" s="26"/>
      <c r="E568" s="28" t="s">
        <v>68</v>
      </c>
    </row>
    <row r="569" spans="1:5" ht="15" customHeight="1" x14ac:dyDescent="0.2">
      <c r="A569" s="54"/>
      <c r="B569" s="42"/>
      <c r="C569" s="26"/>
      <c r="E569" s="30"/>
    </row>
    <row r="570" spans="1:5" ht="15" customHeight="1" x14ac:dyDescent="0.2">
      <c r="C570" s="31" t="s">
        <v>36</v>
      </c>
      <c r="D570" s="32" t="s">
        <v>50</v>
      </c>
      <c r="E570" s="44" t="s">
        <v>38</v>
      </c>
    </row>
    <row r="571" spans="1:5" ht="15" customHeight="1" x14ac:dyDescent="0.2">
      <c r="C571" s="73">
        <v>4357</v>
      </c>
      <c r="D571" s="79" t="s">
        <v>71</v>
      </c>
      <c r="E571" s="37">
        <v>4478904.9000000004</v>
      </c>
    </row>
    <row r="572" spans="1:5" ht="15" customHeight="1" x14ac:dyDescent="0.2">
      <c r="C572" s="39" t="s">
        <v>40</v>
      </c>
      <c r="D572" s="40"/>
      <c r="E572" s="41">
        <f>SUM(E571:E571)</f>
        <v>4478904.9000000004</v>
      </c>
    </row>
    <row r="573" spans="1:5" ht="15" customHeight="1" x14ac:dyDescent="0.2"/>
    <row r="574" spans="1:5" ht="15" customHeight="1" x14ac:dyDescent="0.25">
      <c r="A574" s="99" t="s">
        <v>133</v>
      </c>
    </row>
    <row r="575" spans="1:5" ht="15" customHeight="1" x14ac:dyDescent="0.2">
      <c r="A575" s="202" t="s">
        <v>30</v>
      </c>
      <c r="B575" s="202"/>
      <c r="C575" s="202"/>
      <c r="D575" s="202"/>
      <c r="E575" s="202"/>
    </row>
    <row r="576" spans="1:5" ht="15" customHeight="1" x14ac:dyDescent="0.2">
      <c r="A576" s="202" t="s">
        <v>60</v>
      </c>
      <c r="B576" s="202"/>
      <c r="C576" s="202"/>
      <c r="D576" s="202"/>
      <c r="E576" s="202"/>
    </row>
    <row r="577" spans="1:5" ht="15" customHeight="1" x14ac:dyDescent="0.2">
      <c r="A577" s="203" t="s">
        <v>134</v>
      </c>
      <c r="B577" s="203"/>
      <c r="C577" s="203"/>
      <c r="D577" s="203"/>
      <c r="E577" s="203"/>
    </row>
    <row r="578" spans="1:5" ht="15" customHeight="1" x14ac:dyDescent="0.2">
      <c r="A578" s="203"/>
      <c r="B578" s="203"/>
      <c r="C578" s="203"/>
      <c r="D578" s="203"/>
      <c r="E578" s="203"/>
    </row>
    <row r="579" spans="1:5" ht="15" customHeight="1" x14ac:dyDescent="0.2">
      <c r="A579" s="203"/>
      <c r="B579" s="203"/>
      <c r="C579" s="203"/>
      <c r="D579" s="203"/>
      <c r="E579" s="203"/>
    </row>
    <row r="580" spans="1:5" ht="15" customHeight="1" x14ac:dyDescent="0.2">
      <c r="A580" s="203"/>
      <c r="B580" s="203"/>
      <c r="C580" s="203"/>
      <c r="D580" s="203"/>
      <c r="E580" s="203"/>
    </row>
    <row r="581" spans="1:5" ht="15" customHeight="1" x14ac:dyDescent="0.2">
      <c r="A581" s="203"/>
      <c r="B581" s="203"/>
      <c r="C581" s="203"/>
      <c r="D581" s="203"/>
      <c r="E581" s="203"/>
    </row>
    <row r="582" spans="1:5" ht="15" customHeight="1" x14ac:dyDescent="0.2">
      <c r="A582" s="203"/>
      <c r="B582" s="203"/>
      <c r="C582" s="203"/>
      <c r="D582" s="203"/>
      <c r="E582" s="203"/>
    </row>
    <row r="583" spans="1:5" ht="15" customHeight="1" x14ac:dyDescent="0.2">
      <c r="A583" s="203"/>
      <c r="B583" s="203"/>
      <c r="C583" s="203"/>
      <c r="D583" s="203"/>
      <c r="E583" s="203"/>
    </row>
    <row r="584" spans="1:5" ht="15" customHeight="1" x14ac:dyDescent="0.2">
      <c r="A584" s="24"/>
      <c r="B584" s="24"/>
      <c r="C584" s="24"/>
      <c r="D584" s="24"/>
      <c r="E584" s="24"/>
    </row>
    <row r="585" spans="1:5" ht="15" customHeight="1" x14ac:dyDescent="0.25">
      <c r="A585" s="25" t="s">
        <v>1</v>
      </c>
      <c r="B585" s="26"/>
      <c r="C585" s="26"/>
      <c r="D585" s="26"/>
      <c r="E585" s="26"/>
    </row>
    <row r="586" spans="1:5" ht="15" customHeight="1" x14ac:dyDescent="0.2">
      <c r="A586" s="87" t="s">
        <v>62</v>
      </c>
      <c r="B586" s="26"/>
      <c r="C586" s="26"/>
      <c r="D586" s="26"/>
      <c r="E586" s="28" t="s">
        <v>68</v>
      </c>
    </row>
    <row r="587" spans="1:5" ht="15" customHeight="1" x14ac:dyDescent="0.25">
      <c r="B587" s="25"/>
      <c r="C587" s="26"/>
      <c r="D587" s="26"/>
      <c r="E587" s="30"/>
    </row>
    <row r="588" spans="1:5" ht="15" customHeight="1" x14ac:dyDescent="0.2">
      <c r="B588" s="31" t="s">
        <v>35</v>
      </c>
      <c r="C588" s="31" t="s">
        <v>36</v>
      </c>
      <c r="D588" s="32" t="s">
        <v>37</v>
      </c>
      <c r="E588" s="33" t="s">
        <v>38</v>
      </c>
    </row>
    <row r="589" spans="1:5" ht="15" customHeight="1" x14ac:dyDescent="0.2">
      <c r="B589" s="81">
        <v>54190877</v>
      </c>
      <c r="C589" s="73"/>
      <c r="D589" s="65" t="s">
        <v>69</v>
      </c>
      <c r="E589" s="82">
        <v>32821.599999999999</v>
      </c>
    </row>
    <row r="590" spans="1:5" ht="15" customHeight="1" x14ac:dyDescent="0.2">
      <c r="B590" s="81">
        <v>54515835</v>
      </c>
      <c r="C590" s="73"/>
      <c r="D590" s="74" t="s">
        <v>70</v>
      </c>
      <c r="E590" s="82">
        <v>557967.18999999994</v>
      </c>
    </row>
    <row r="591" spans="1:5" ht="15" customHeight="1" x14ac:dyDescent="0.2">
      <c r="B591" s="81"/>
      <c r="C591" s="39" t="s">
        <v>40</v>
      </c>
      <c r="D591" s="40"/>
      <c r="E591" s="41">
        <f>SUM(E589:E590)</f>
        <v>590788.78999999992</v>
      </c>
    </row>
    <row r="592" spans="1:5" ht="15" customHeight="1" x14ac:dyDescent="0.25">
      <c r="A592" s="23"/>
    </row>
    <row r="593" spans="1:5" ht="15" customHeight="1" x14ac:dyDescent="0.25">
      <c r="A593" s="25" t="s">
        <v>17</v>
      </c>
      <c r="B593" s="26"/>
      <c r="C593" s="26"/>
      <c r="D593" s="26"/>
      <c r="E593" s="54"/>
    </row>
    <row r="594" spans="1:5" ht="15" customHeight="1" x14ac:dyDescent="0.2">
      <c r="A594" s="87" t="s">
        <v>62</v>
      </c>
      <c r="B594" s="26"/>
      <c r="C594" s="26"/>
      <c r="D594" s="26"/>
      <c r="E594" s="28" t="s">
        <v>68</v>
      </c>
    </row>
    <row r="595" spans="1:5" ht="15" customHeight="1" x14ac:dyDescent="0.2">
      <c r="A595" s="54"/>
      <c r="B595" s="42"/>
      <c r="C595" s="26"/>
      <c r="E595" s="30"/>
    </row>
    <row r="596" spans="1:5" ht="15" customHeight="1" x14ac:dyDescent="0.2">
      <c r="C596" s="31" t="s">
        <v>36</v>
      </c>
      <c r="D596" s="32" t="s">
        <v>50</v>
      </c>
      <c r="E596" s="44" t="s">
        <v>38</v>
      </c>
    </row>
    <row r="597" spans="1:5" ht="15" customHeight="1" x14ac:dyDescent="0.2">
      <c r="C597" s="73">
        <v>4357</v>
      </c>
      <c r="D597" s="79" t="s">
        <v>71</v>
      </c>
      <c r="E597" s="82">
        <v>590788.79</v>
      </c>
    </row>
    <row r="598" spans="1:5" ht="15" customHeight="1" x14ac:dyDescent="0.2">
      <c r="C598" s="73">
        <v>4357</v>
      </c>
      <c r="D598" s="79" t="s">
        <v>71</v>
      </c>
      <c r="E598" s="82">
        <v>3513053.81</v>
      </c>
    </row>
    <row r="599" spans="1:5" ht="15" customHeight="1" x14ac:dyDescent="0.2">
      <c r="C599" s="39" t="s">
        <v>40</v>
      </c>
      <c r="D599" s="40"/>
      <c r="E599" s="41">
        <f>SUM(E597:E598)</f>
        <v>4103842.6</v>
      </c>
    </row>
    <row r="600" spans="1:5" ht="15" customHeight="1" x14ac:dyDescent="0.2"/>
    <row r="601" spans="1:5" ht="15" customHeight="1" x14ac:dyDescent="0.25">
      <c r="A601" s="51" t="s">
        <v>17</v>
      </c>
      <c r="B601" s="88"/>
      <c r="C601" s="52"/>
      <c r="D601" s="52"/>
      <c r="E601" s="52"/>
    </row>
    <row r="602" spans="1:5" ht="15" customHeight="1" x14ac:dyDescent="0.2">
      <c r="A602" s="87" t="s">
        <v>33</v>
      </c>
      <c r="B602" s="88"/>
      <c r="C602" s="52"/>
      <c r="D602" s="52"/>
      <c r="E602" s="53" t="s">
        <v>34</v>
      </c>
    </row>
    <row r="603" spans="1:5" ht="15" customHeight="1" x14ac:dyDescent="0.25">
      <c r="A603" s="61"/>
      <c r="B603" s="102"/>
      <c r="C603" s="52"/>
      <c r="D603" s="52"/>
      <c r="E603" s="90"/>
    </row>
    <row r="604" spans="1:5" ht="15" customHeight="1" x14ac:dyDescent="0.25">
      <c r="A604" s="61"/>
      <c r="B604" s="102"/>
      <c r="C604" s="44" t="s">
        <v>36</v>
      </c>
      <c r="D604" s="77" t="s">
        <v>50</v>
      </c>
      <c r="E604" s="44" t="s">
        <v>38</v>
      </c>
    </row>
    <row r="605" spans="1:5" ht="15" customHeight="1" x14ac:dyDescent="0.25">
      <c r="A605" s="61"/>
      <c r="B605" s="102"/>
      <c r="C605" s="46">
        <v>6409</v>
      </c>
      <c r="D605" s="65" t="s">
        <v>72</v>
      </c>
      <c r="E605" s="37">
        <v>-3513053.81</v>
      </c>
    </row>
    <row r="606" spans="1:5" ht="15" customHeight="1" x14ac:dyDescent="0.25">
      <c r="A606" s="59"/>
      <c r="B606" s="89"/>
      <c r="C606" s="66" t="s">
        <v>40</v>
      </c>
      <c r="D606" s="67"/>
      <c r="E606" s="68">
        <f>SUM(E605:E605)</f>
        <v>-3513053.81</v>
      </c>
    </row>
    <row r="607" spans="1:5" ht="15" customHeight="1" x14ac:dyDescent="0.2"/>
    <row r="608" spans="1:5" ht="15" customHeight="1" x14ac:dyDescent="0.2"/>
    <row r="609" spans="1:5" ht="15" customHeight="1" x14ac:dyDescent="0.25">
      <c r="A609" s="99" t="s">
        <v>135</v>
      </c>
    </row>
    <row r="610" spans="1:5" ht="15" customHeight="1" x14ac:dyDescent="0.2">
      <c r="A610" s="202" t="s">
        <v>30</v>
      </c>
      <c r="B610" s="202"/>
      <c r="C610" s="202"/>
      <c r="D610" s="202"/>
      <c r="E610" s="202"/>
    </row>
    <row r="611" spans="1:5" ht="15" customHeight="1" x14ac:dyDescent="0.2">
      <c r="A611" s="202" t="s">
        <v>60</v>
      </c>
      <c r="B611" s="202"/>
      <c r="C611" s="202"/>
      <c r="D611" s="202"/>
      <c r="E611" s="202"/>
    </row>
    <row r="612" spans="1:5" ht="15" customHeight="1" x14ac:dyDescent="0.2">
      <c r="A612" s="203" t="s">
        <v>136</v>
      </c>
      <c r="B612" s="203"/>
      <c r="C612" s="203"/>
      <c r="D612" s="203"/>
      <c r="E612" s="203"/>
    </row>
    <row r="613" spans="1:5" ht="15" customHeight="1" x14ac:dyDescent="0.2">
      <c r="A613" s="203"/>
      <c r="B613" s="203"/>
      <c r="C613" s="203"/>
      <c r="D613" s="203"/>
      <c r="E613" s="203"/>
    </row>
    <row r="614" spans="1:5" ht="15" customHeight="1" x14ac:dyDescent="0.2">
      <c r="A614" s="203"/>
      <c r="B614" s="203"/>
      <c r="C614" s="203"/>
      <c r="D614" s="203"/>
      <c r="E614" s="203"/>
    </row>
    <row r="615" spans="1:5" ht="15" customHeight="1" x14ac:dyDescent="0.2">
      <c r="A615" s="203"/>
      <c r="B615" s="203"/>
      <c r="C615" s="203"/>
      <c r="D615" s="203"/>
      <c r="E615" s="203"/>
    </row>
    <row r="616" spans="1:5" ht="15" customHeight="1" x14ac:dyDescent="0.2">
      <c r="A616" s="203"/>
      <c r="B616" s="203"/>
      <c r="C616" s="203"/>
      <c r="D616" s="203"/>
      <c r="E616" s="203"/>
    </row>
    <row r="617" spans="1:5" ht="15" customHeight="1" x14ac:dyDescent="0.2">
      <c r="A617" s="203"/>
      <c r="B617" s="203"/>
      <c r="C617" s="203"/>
      <c r="D617" s="203"/>
      <c r="E617" s="203"/>
    </row>
    <row r="618" spans="1:5" ht="15" customHeight="1" x14ac:dyDescent="0.2">
      <c r="A618" s="203"/>
      <c r="B618" s="203"/>
      <c r="C618" s="203"/>
      <c r="D618" s="203"/>
      <c r="E618" s="203"/>
    </row>
    <row r="619" spans="1:5" ht="15" customHeight="1" x14ac:dyDescent="0.2">
      <c r="A619" s="24"/>
      <c r="B619" s="24"/>
      <c r="C619" s="24"/>
      <c r="D619" s="24"/>
      <c r="E619" s="24"/>
    </row>
    <row r="620" spans="1:5" ht="15" customHeight="1" x14ac:dyDescent="0.2">
      <c r="A620" s="24"/>
      <c r="B620" s="24"/>
      <c r="C620" s="24"/>
      <c r="D620" s="24"/>
      <c r="E620" s="24"/>
    </row>
    <row r="621" spans="1:5" ht="15" customHeight="1" x14ac:dyDescent="0.2">
      <c r="A621" s="24"/>
      <c r="B621" s="24"/>
      <c r="C621" s="24"/>
      <c r="D621" s="24"/>
      <c r="E621" s="24"/>
    </row>
    <row r="622" spans="1:5" ht="15" customHeight="1" x14ac:dyDescent="0.2">
      <c r="A622" s="24"/>
      <c r="B622" s="24"/>
      <c r="C622" s="24"/>
      <c r="D622" s="24"/>
      <c r="E622" s="24"/>
    </row>
    <row r="623" spans="1:5" ht="15" customHeight="1" x14ac:dyDescent="0.2">
      <c r="A623" s="24"/>
      <c r="B623" s="24"/>
      <c r="C623" s="24"/>
      <c r="D623" s="24"/>
      <c r="E623" s="24"/>
    </row>
    <row r="624" spans="1:5" ht="15" customHeight="1" x14ac:dyDescent="0.2">
      <c r="A624" s="24"/>
      <c r="B624" s="24"/>
      <c r="C624" s="24"/>
      <c r="D624" s="24"/>
      <c r="E624" s="24"/>
    </row>
    <row r="625" spans="1:5" ht="15" customHeight="1" x14ac:dyDescent="0.2">
      <c r="A625" s="24"/>
      <c r="B625" s="24"/>
      <c r="C625" s="24"/>
      <c r="D625" s="24"/>
      <c r="E625" s="24"/>
    </row>
    <row r="626" spans="1:5" ht="15" customHeight="1" x14ac:dyDescent="0.25">
      <c r="A626" s="25" t="s">
        <v>1</v>
      </c>
      <c r="B626" s="26"/>
      <c r="C626" s="26"/>
      <c r="D626" s="26"/>
      <c r="E626" s="26"/>
    </row>
    <row r="627" spans="1:5" ht="15" customHeight="1" x14ac:dyDescent="0.2">
      <c r="A627" s="87" t="s">
        <v>62</v>
      </c>
      <c r="B627" s="26"/>
      <c r="C627" s="26"/>
      <c r="D627" s="26"/>
      <c r="E627" s="28" t="s">
        <v>68</v>
      </c>
    </row>
    <row r="628" spans="1:5" ht="15" customHeight="1" x14ac:dyDescent="0.25">
      <c r="B628" s="25"/>
      <c r="C628" s="26"/>
      <c r="D628" s="26"/>
      <c r="E628" s="30"/>
    </row>
    <row r="629" spans="1:5" ht="15" customHeight="1" x14ac:dyDescent="0.2">
      <c r="B629" s="31" t="s">
        <v>35</v>
      </c>
      <c r="C629" s="31" t="s">
        <v>36</v>
      </c>
      <c r="D629" s="32" t="s">
        <v>37</v>
      </c>
      <c r="E629" s="33" t="s">
        <v>38</v>
      </c>
    </row>
    <row r="630" spans="1:5" ht="15" customHeight="1" x14ac:dyDescent="0.2">
      <c r="B630" s="81">
        <v>54190877</v>
      </c>
      <c r="C630" s="73"/>
      <c r="D630" s="65" t="s">
        <v>69</v>
      </c>
      <c r="E630" s="82">
        <v>418452</v>
      </c>
    </row>
    <row r="631" spans="1:5" ht="15" customHeight="1" x14ac:dyDescent="0.2">
      <c r="B631" s="81">
        <v>54515835</v>
      </c>
      <c r="C631" s="73"/>
      <c r="D631" s="74" t="s">
        <v>70</v>
      </c>
      <c r="E631" s="82">
        <v>7113690</v>
      </c>
    </row>
    <row r="632" spans="1:5" ht="15" customHeight="1" x14ac:dyDescent="0.2">
      <c r="B632" s="81"/>
      <c r="C632" s="39" t="s">
        <v>40</v>
      </c>
      <c r="D632" s="40"/>
      <c r="E632" s="41">
        <f>SUM(E630:E631)</f>
        <v>7532142</v>
      </c>
    </row>
    <row r="633" spans="1:5" ht="15" customHeight="1" x14ac:dyDescent="0.2">
      <c r="A633" s="54"/>
      <c r="B633" s="54"/>
      <c r="C633" s="54"/>
      <c r="D633" s="54"/>
      <c r="E633" s="54"/>
    </row>
    <row r="634" spans="1:5" ht="15" customHeight="1" x14ac:dyDescent="0.25">
      <c r="A634" s="25" t="s">
        <v>17</v>
      </c>
      <c r="B634" s="26"/>
      <c r="C634" s="26"/>
      <c r="D634" s="26"/>
      <c r="E634" s="54"/>
    </row>
    <row r="635" spans="1:5" ht="15" customHeight="1" x14ac:dyDescent="0.2">
      <c r="A635" s="87" t="s">
        <v>62</v>
      </c>
      <c r="B635" s="26"/>
      <c r="C635" s="26"/>
      <c r="D635" s="26"/>
      <c r="E635" s="28" t="s">
        <v>68</v>
      </c>
    </row>
    <row r="636" spans="1:5" ht="15" customHeight="1" x14ac:dyDescent="0.2">
      <c r="A636" s="54"/>
      <c r="B636" s="42"/>
      <c r="C636" s="26"/>
      <c r="E636" s="30"/>
    </row>
    <row r="637" spans="1:5" ht="15" customHeight="1" x14ac:dyDescent="0.2">
      <c r="C637" s="31" t="s">
        <v>36</v>
      </c>
      <c r="D637" s="32" t="s">
        <v>50</v>
      </c>
      <c r="E637" s="44" t="s">
        <v>38</v>
      </c>
    </row>
    <row r="638" spans="1:5" ht="15" customHeight="1" x14ac:dyDescent="0.2">
      <c r="C638" s="73">
        <v>4357</v>
      </c>
      <c r="D638" s="79" t="s">
        <v>71</v>
      </c>
      <c r="E638" s="37">
        <v>7532142</v>
      </c>
    </row>
    <row r="639" spans="1:5" ht="15" customHeight="1" x14ac:dyDescent="0.2">
      <c r="C639" s="73">
        <v>4357</v>
      </c>
      <c r="D639" s="79" t="s">
        <v>71</v>
      </c>
      <c r="E639" s="37">
        <v>4437690</v>
      </c>
    </row>
    <row r="640" spans="1:5" ht="15" customHeight="1" x14ac:dyDescent="0.2">
      <c r="C640" s="39" t="s">
        <v>40</v>
      </c>
      <c r="D640" s="40"/>
      <c r="E640" s="41">
        <f>SUM(E638:E639)</f>
        <v>11969832</v>
      </c>
    </row>
    <row r="641" spans="1:7" ht="15" customHeight="1" x14ac:dyDescent="0.2"/>
    <row r="642" spans="1:7" ht="15" customHeight="1" x14ac:dyDescent="0.25">
      <c r="A642" s="51" t="s">
        <v>17</v>
      </c>
      <c r="B642" s="88"/>
      <c r="C642" s="52"/>
      <c r="D642" s="52"/>
      <c r="E642" s="52"/>
    </row>
    <row r="643" spans="1:7" ht="15" customHeight="1" x14ac:dyDescent="0.2">
      <c r="A643" s="87" t="s">
        <v>33</v>
      </c>
      <c r="B643" s="88"/>
      <c r="C643" s="52"/>
      <c r="D643" s="52"/>
      <c r="E643" s="53" t="s">
        <v>34</v>
      </c>
    </row>
    <row r="644" spans="1:7" ht="15" customHeight="1" x14ac:dyDescent="0.25">
      <c r="A644" s="51"/>
      <c r="B644" s="89"/>
      <c r="C644" s="52"/>
      <c r="D644" s="52"/>
      <c r="E644" s="90"/>
    </row>
    <row r="645" spans="1:7" ht="15" customHeight="1" x14ac:dyDescent="0.2">
      <c r="A645" s="69"/>
      <c r="B645" s="69"/>
      <c r="C645" s="44" t="s">
        <v>36</v>
      </c>
      <c r="D645" s="91" t="s">
        <v>50</v>
      </c>
      <c r="E645" s="44" t="s">
        <v>38</v>
      </c>
    </row>
    <row r="646" spans="1:7" ht="15" customHeight="1" x14ac:dyDescent="0.2">
      <c r="A646" s="92"/>
      <c r="B646" s="78"/>
      <c r="C646" s="93">
        <v>6409</v>
      </c>
      <c r="D646" s="65" t="s">
        <v>72</v>
      </c>
      <c r="E646" s="94">
        <v>-4437690</v>
      </c>
    </row>
    <row r="647" spans="1:7" ht="15" customHeight="1" x14ac:dyDescent="0.2">
      <c r="A647" s="92"/>
      <c r="B647" s="95"/>
      <c r="C647" s="66" t="s">
        <v>40</v>
      </c>
      <c r="D647" s="96"/>
      <c r="E647" s="97">
        <f>SUM(E646:E646)</f>
        <v>-4437690</v>
      </c>
      <c r="G647" s="107">
        <f>+E640+E647</f>
        <v>7532142</v>
      </c>
    </row>
    <row r="648" spans="1:7" ht="15" customHeight="1" x14ac:dyDescent="0.2"/>
    <row r="649" spans="1:7" ht="15" customHeight="1" x14ac:dyDescent="0.2"/>
    <row r="650" spans="1:7" ht="15" customHeight="1" x14ac:dyDescent="0.25">
      <c r="A650" s="99" t="s">
        <v>137</v>
      </c>
    </row>
    <row r="651" spans="1:7" ht="15" customHeight="1" x14ac:dyDescent="0.2">
      <c r="A651" s="202" t="s">
        <v>30</v>
      </c>
      <c r="B651" s="202"/>
      <c r="C651" s="202"/>
      <c r="D651" s="202"/>
      <c r="E651" s="202"/>
    </row>
    <row r="652" spans="1:7" ht="15" customHeight="1" x14ac:dyDescent="0.2">
      <c r="A652" s="202" t="s">
        <v>99</v>
      </c>
      <c r="B652" s="202"/>
      <c r="C652" s="202"/>
      <c r="D652" s="202"/>
      <c r="E652" s="202"/>
    </row>
    <row r="653" spans="1:7" ht="15" customHeight="1" x14ac:dyDescent="0.2">
      <c r="A653" s="203" t="s">
        <v>138</v>
      </c>
      <c r="B653" s="203"/>
      <c r="C653" s="203"/>
      <c r="D653" s="203"/>
      <c r="E653" s="203"/>
    </row>
    <row r="654" spans="1:7" ht="15" customHeight="1" x14ac:dyDescent="0.2">
      <c r="A654" s="203"/>
      <c r="B654" s="203"/>
      <c r="C654" s="203"/>
      <c r="D654" s="203"/>
      <c r="E654" s="203"/>
    </row>
    <row r="655" spans="1:7" ht="15" customHeight="1" x14ac:dyDescent="0.2">
      <c r="A655" s="203"/>
      <c r="B655" s="203"/>
      <c r="C655" s="203"/>
      <c r="D655" s="203"/>
      <c r="E655" s="203"/>
    </row>
    <row r="656" spans="1:7" ht="15" customHeight="1" x14ac:dyDescent="0.2">
      <c r="A656" s="203"/>
      <c r="B656" s="203"/>
      <c r="C656" s="203"/>
      <c r="D656" s="203"/>
      <c r="E656" s="203"/>
    </row>
    <row r="657" spans="1:5" ht="15" customHeight="1" x14ac:dyDescent="0.2">
      <c r="A657" s="203"/>
      <c r="B657" s="203"/>
      <c r="C657" s="203"/>
      <c r="D657" s="203"/>
      <c r="E657" s="203"/>
    </row>
    <row r="658" spans="1:5" ht="15" customHeight="1" x14ac:dyDescent="0.2">
      <c r="A658" s="203"/>
      <c r="B658" s="203"/>
      <c r="C658" s="203"/>
      <c r="D658" s="203"/>
      <c r="E658" s="203"/>
    </row>
    <row r="659" spans="1:5" ht="15" customHeight="1" x14ac:dyDescent="0.2">
      <c r="A659" s="203"/>
      <c r="B659" s="203"/>
      <c r="C659" s="203"/>
      <c r="D659" s="203"/>
      <c r="E659" s="203"/>
    </row>
    <row r="660" spans="1:5" ht="15" customHeight="1" x14ac:dyDescent="0.2">
      <c r="A660" s="50"/>
      <c r="B660" s="122"/>
      <c r="C660" s="50"/>
      <c r="D660" s="50"/>
      <c r="E660" s="50"/>
    </row>
    <row r="661" spans="1:5" ht="15" customHeight="1" x14ac:dyDescent="0.25">
      <c r="A661" s="51" t="s">
        <v>1</v>
      </c>
      <c r="B661" s="88"/>
      <c r="C661" s="52"/>
      <c r="D661" s="52"/>
      <c r="E661" s="52"/>
    </row>
    <row r="662" spans="1:5" ht="15" customHeight="1" x14ac:dyDescent="0.2">
      <c r="A662" s="87" t="s">
        <v>33</v>
      </c>
      <c r="B662" s="88"/>
      <c r="C662" s="52"/>
      <c r="D662" s="52"/>
      <c r="E662" s="53" t="s">
        <v>34</v>
      </c>
    </row>
    <row r="663" spans="1:5" ht="15" customHeight="1" x14ac:dyDescent="0.25">
      <c r="A663" s="54"/>
      <c r="B663" s="123"/>
      <c r="C663" s="26"/>
      <c r="D663" s="26"/>
      <c r="E663" s="30"/>
    </row>
    <row r="664" spans="1:5" ht="15" customHeight="1" x14ac:dyDescent="0.2">
      <c r="B664" s="31" t="s">
        <v>35</v>
      </c>
      <c r="C664" s="31" t="s">
        <v>36</v>
      </c>
      <c r="D664" s="32" t="s">
        <v>37</v>
      </c>
      <c r="E664" s="33" t="s">
        <v>38</v>
      </c>
    </row>
    <row r="665" spans="1:5" ht="15" customHeight="1" x14ac:dyDescent="0.2">
      <c r="B665" s="34">
        <v>38587505</v>
      </c>
      <c r="C665" s="101"/>
      <c r="D665" s="74" t="s">
        <v>101</v>
      </c>
      <c r="E665" s="37">
        <v>6131791.8700000001</v>
      </c>
    </row>
    <row r="666" spans="1:5" ht="15" customHeight="1" x14ac:dyDescent="0.2">
      <c r="B666" s="58"/>
      <c r="C666" s="39" t="s">
        <v>40</v>
      </c>
      <c r="D666" s="40"/>
      <c r="E666" s="41">
        <f>SUM(E665:E665)</f>
        <v>6131791.8700000001</v>
      </c>
    </row>
    <row r="667" spans="1:5" ht="15" customHeight="1" x14ac:dyDescent="0.2"/>
    <row r="668" spans="1:5" ht="15" customHeight="1" x14ac:dyDescent="0.25">
      <c r="A668" s="25" t="s">
        <v>17</v>
      </c>
      <c r="B668" s="26"/>
      <c r="C668" s="26"/>
      <c r="D668" s="26"/>
      <c r="E668" s="26"/>
    </row>
    <row r="669" spans="1:5" ht="15" customHeight="1" x14ac:dyDescent="0.2">
      <c r="A669" s="87" t="s">
        <v>94</v>
      </c>
      <c r="B669" s="52"/>
      <c r="C669" s="52"/>
      <c r="D669" s="52"/>
      <c r="E669" s="53" t="s">
        <v>95</v>
      </c>
    </row>
    <row r="670" spans="1:5" ht="15" customHeight="1" x14ac:dyDescent="0.25">
      <c r="A670" s="25"/>
      <c r="B670" s="54"/>
      <c r="C670" s="26"/>
      <c r="D670" s="26"/>
      <c r="E670" s="30"/>
    </row>
    <row r="671" spans="1:5" ht="15" customHeight="1" x14ac:dyDescent="0.2">
      <c r="A671" s="70"/>
      <c r="B671" s="44" t="s">
        <v>35</v>
      </c>
      <c r="C671" s="31" t="s">
        <v>36</v>
      </c>
      <c r="D671" s="45" t="s">
        <v>37</v>
      </c>
      <c r="E671" s="33" t="s">
        <v>38</v>
      </c>
    </row>
    <row r="672" spans="1:5" ht="15" customHeight="1" x14ac:dyDescent="0.2">
      <c r="A672" s="106"/>
      <c r="B672" s="34">
        <v>38587505</v>
      </c>
      <c r="C672" s="46"/>
      <c r="D672" s="65" t="s">
        <v>139</v>
      </c>
      <c r="E672" s="37">
        <v>6131791.8700000001</v>
      </c>
    </row>
    <row r="673" spans="1:5" ht="15" customHeight="1" x14ac:dyDescent="0.2">
      <c r="A673" s="134"/>
      <c r="B673" s="38"/>
      <c r="C673" s="39" t="s">
        <v>40</v>
      </c>
      <c r="D673" s="48"/>
      <c r="E673" s="49">
        <f>SUM(E672:E672)</f>
        <v>6131791.8700000001</v>
      </c>
    </row>
    <row r="674" spans="1:5" ht="15" customHeight="1" x14ac:dyDescent="0.2"/>
    <row r="675" spans="1:5" ht="15" customHeight="1" x14ac:dyDescent="0.2"/>
    <row r="676" spans="1:5" ht="15" customHeight="1" x14ac:dyDescent="0.2"/>
    <row r="677" spans="1:5" ht="15" customHeight="1" x14ac:dyDescent="0.2"/>
    <row r="678" spans="1:5" ht="15" customHeight="1" x14ac:dyDescent="0.25">
      <c r="A678" s="99" t="s">
        <v>140</v>
      </c>
    </row>
    <row r="679" spans="1:5" ht="15" customHeight="1" x14ac:dyDescent="0.2">
      <c r="A679" s="202" t="s">
        <v>30</v>
      </c>
      <c r="B679" s="202"/>
      <c r="C679" s="202"/>
      <c r="D679" s="202"/>
      <c r="E679" s="202"/>
    </row>
    <row r="680" spans="1:5" ht="15" customHeight="1" x14ac:dyDescent="0.2">
      <c r="A680" s="202" t="s">
        <v>99</v>
      </c>
      <c r="B680" s="202"/>
      <c r="C680" s="202"/>
      <c r="D680" s="202"/>
      <c r="E680" s="202"/>
    </row>
    <row r="681" spans="1:5" ht="15" customHeight="1" x14ac:dyDescent="0.2">
      <c r="A681" s="203" t="s">
        <v>141</v>
      </c>
      <c r="B681" s="203"/>
      <c r="C681" s="203"/>
      <c r="D681" s="203"/>
      <c r="E681" s="203"/>
    </row>
    <row r="682" spans="1:5" ht="15" customHeight="1" x14ac:dyDescent="0.2">
      <c r="A682" s="203"/>
      <c r="B682" s="203"/>
      <c r="C682" s="203"/>
      <c r="D682" s="203"/>
      <c r="E682" s="203"/>
    </row>
    <row r="683" spans="1:5" ht="15" customHeight="1" x14ac:dyDescent="0.2">
      <c r="A683" s="203"/>
      <c r="B683" s="203"/>
      <c r="C683" s="203"/>
      <c r="D683" s="203"/>
      <c r="E683" s="203"/>
    </row>
    <row r="684" spans="1:5" ht="15" customHeight="1" x14ac:dyDescent="0.2">
      <c r="A684" s="203"/>
      <c r="B684" s="203"/>
      <c r="C684" s="203"/>
      <c r="D684" s="203"/>
      <c r="E684" s="203"/>
    </row>
    <row r="685" spans="1:5" ht="15" customHeight="1" x14ac:dyDescent="0.2">
      <c r="A685" s="203"/>
      <c r="B685" s="203"/>
      <c r="C685" s="203"/>
      <c r="D685" s="203"/>
      <c r="E685" s="203"/>
    </row>
    <row r="686" spans="1:5" ht="15" customHeight="1" x14ac:dyDescent="0.2">
      <c r="A686" s="203"/>
      <c r="B686" s="203"/>
      <c r="C686" s="203"/>
      <c r="D686" s="203"/>
      <c r="E686" s="203"/>
    </row>
    <row r="687" spans="1:5" ht="15" customHeight="1" x14ac:dyDescent="0.2">
      <c r="A687" s="203"/>
      <c r="B687" s="203"/>
      <c r="C687" s="203"/>
      <c r="D687" s="203"/>
      <c r="E687" s="203"/>
    </row>
    <row r="688" spans="1:5" ht="15" customHeight="1" x14ac:dyDescent="0.2">
      <c r="A688" s="50"/>
      <c r="B688" s="122"/>
      <c r="C688" s="50"/>
      <c r="D688" s="50"/>
      <c r="E688" s="50"/>
    </row>
    <row r="689" spans="1:5" ht="15" customHeight="1" x14ac:dyDescent="0.25">
      <c r="A689" s="51" t="s">
        <v>1</v>
      </c>
      <c r="B689" s="88"/>
      <c r="C689" s="52"/>
      <c r="D689" s="52"/>
      <c r="E689" s="52"/>
    </row>
    <row r="690" spans="1:5" ht="15" customHeight="1" x14ac:dyDescent="0.2">
      <c r="A690" s="87" t="s">
        <v>33</v>
      </c>
      <c r="B690" s="88"/>
      <c r="C690" s="52"/>
      <c r="D690" s="52"/>
      <c r="E690" s="53" t="s">
        <v>34</v>
      </c>
    </row>
    <row r="691" spans="1:5" ht="15" customHeight="1" x14ac:dyDescent="0.25">
      <c r="A691" s="54"/>
      <c r="B691" s="123"/>
      <c r="C691" s="26"/>
      <c r="D691" s="26"/>
      <c r="E691" s="30"/>
    </row>
    <row r="692" spans="1:5" ht="15" customHeight="1" x14ac:dyDescent="0.2">
      <c r="B692" s="31" t="s">
        <v>35</v>
      </c>
      <c r="C692" s="31" t="s">
        <v>36</v>
      </c>
      <c r="D692" s="32" t="s">
        <v>37</v>
      </c>
      <c r="E692" s="33" t="s">
        <v>38</v>
      </c>
    </row>
    <row r="693" spans="1:5" ht="15" customHeight="1" x14ac:dyDescent="0.2">
      <c r="B693" s="34">
        <v>38587505</v>
      </c>
      <c r="C693" s="101"/>
      <c r="D693" s="74" t="s">
        <v>101</v>
      </c>
      <c r="E693" s="37">
        <v>6826054.5599999996</v>
      </c>
    </row>
    <row r="694" spans="1:5" ht="15" customHeight="1" x14ac:dyDescent="0.2">
      <c r="B694" s="58"/>
      <c r="C694" s="39" t="s">
        <v>40</v>
      </c>
      <c r="D694" s="40"/>
      <c r="E694" s="41">
        <f>SUM(E693:E693)</f>
        <v>6826054.5599999996</v>
      </c>
    </row>
    <row r="695" spans="1:5" ht="15" customHeight="1" x14ac:dyDescent="0.2"/>
    <row r="696" spans="1:5" ht="15" customHeight="1" x14ac:dyDescent="0.25">
      <c r="A696" s="25" t="s">
        <v>17</v>
      </c>
      <c r="B696" s="26"/>
      <c r="C696" s="26"/>
      <c r="D696" s="26"/>
      <c r="E696" s="26"/>
    </row>
    <row r="697" spans="1:5" ht="15" customHeight="1" x14ac:dyDescent="0.2">
      <c r="A697" s="87" t="s">
        <v>94</v>
      </c>
      <c r="B697" s="52"/>
      <c r="C697" s="52"/>
      <c r="D697" s="52"/>
      <c r="E697" s="53" t="s">
        <v>95</v>
      </c>
    </row>
    <row r="698" spans="1:5" ht="15" customHeight="1" x14ac:dyDescent="0.25">
      <c r="A698" s="25"/>
      <c r="B698" s="54"/>
      <c r="C698" s="26"/>
      <c r="D698" s="26"/>
      <c r="E698" s="30"/>
    </row>
    <row r="699" spans="1:5" ht="15" customHeight="1" x14ac:dyDescent="0.2">
      <c r="A699" s="70"/>
      <c r="B699" s="44" t="s">
        <v>35</v>
      </c>
      <c r="C699" s="31" t="s">
        <v>36</v>
      </c>
      <c r="D699" s="45" t="s">
        <v>37</v>
      </c>
      <c r="E699" s="33" t="s">
        <v>38</v>
      </c>
    </row>
    <row r="700" spans="1:5" ht="15" customHeight="1" x14ac:dyDescent="0.2">
      <c r="A700" s="106"/>
      <c r="B700" s="34">
        <v>38587505</v>
      </c>
      <c r="C700" s="46"/>
      <c r="D700" s="65" t="s">
        <v>139</v>
      </c>
      <c r="E700" s="37">
        <v>6826054.5599999996</v>
      </c>
    </row>
    <row r="701" spans="1:5" ht="15" customHeight="1" x14ac:dyDescent="0.2">
      <c r="A701" s="134"/>
      <c r="B701" s="38"/>
      <c r="C701" s="39" t="s">
        <v>40</v>
      </c>
      <c r="D701" s="48"/>
      <c r="E701" s="49">
        <f>SUM(E700:E700)</f>
        <v>6826054.5599999996</v>
      </c>
    </row>
    <row r="702" spans="1:5" ht="15" customHeight="1" x14ac:dyDescent="0.2"/>
    <row r="703" spans="1:5" ht="15" customHeight="1" x14ac:dyDescent="0.2"/>
    <row r="704" spans="1:5" ht="15" customHeight="1" x14ac:dyDescent="0.25">
      <c r="A704" s="99" t="s">
        <v>142</v>
      </c>
    </row>
    <row r="705" spans="1:5" ht="15" customHeight="1" x14ac:dyDescent="0.2">
      <c r="A705" s="202" t="s">
        <v>103</v>
      </c>
      <c r="B705" s="202"/>
      <c r="C705" s="202"/>
      <c r="D705" s="202"/>
      <c r="E705" s="202"/>
    </row>
    <row r="706" spans="1:5" ht="15" customHeight="1" x14ac:dyDescent="0.2">
      <c r="A706" s="202"/>
      <c r="B706" s="202"/>
      <c r="C706" s="202"/>
      <c r="D706" s="202"/>
      <c r="E706" s="202"/>
    </row>
    <row r="707" spans="1:5" ht="15" customHeight="1" x14ac:dyDescent="0.2">
      <c r="A707" s="201" t="s">
        <v>143</v>
      </c>
      <c r="B707" s="201"/>
      <c r="C707" s="201"/>
      <c r="D707" s="201"/>
      <c r="E707" s="201"/>
    </row>
    <row r="708" spans="1:5" ht="15" customHeight="1" x14ac:dyDescent="0.2">
      <c r="A708" s="201"/>
      <c r="B708" s="201"/>
      <c r="C708" s="201"/>
      <c r="D708" s="201"/>
      <c r="E708" s="201"/>
    </row>
    <row r="709" spans="1:5" ht="15" customHeight="1" x14ac:dyDescent="0.2">
      <c r="A709" s="201"/>
      <c r="B709" s="201"/>
      <c r="C709" s="201"/>
      <c r="D709" s="201"/>
      <c r="E709" s="201"/>
    </row>
    <row r="710" spans="1:5" ht="15" customHeight="1" x14ac:dyDescent="0.2">
      <c r="A710" s="201"/>
      <c r="B710" s="201"/>
      <c r="C710" s="201"/>
      <c r="D710" s="201"/>
      <c r="E710" s="201"/>
    </row>
    <row r="711" spans="1:5" ht="15" customHeight="1" x14ac:dyDescent="0.2">
      <c r="A711" s="201"/>
      <c r="B711" s="201"/>
      <c r="C711" s="201"/>
      <c r="D711" s="201"/>
      <c r="E711" s="201"/>
    </row>
    <row r="712" spans="1:5" ht="15" customHeight="1" x14ac:dyDescent="0.2">
      <c r="A712" s="201"/>
      <c r="B712" s="201"/>
      <c r="C712" s="201"/>
      <c r="D712" s="201"/>
      <c r="E712" s="201"/>
    </row>
    <row r="713" spans="1:5" ht="15" customHeight="1" x14ac:dyDescent="0.2">
      <c r="A713" s="201"/>
      <c r="B713" s="201"/>
      <c r="C713" s="201"/>
      <c r="D713" s="201"/>
      <c r="E713" s="201"/>
    </row>
    <row r="714" spans="1:5" ht="15" customHeight="1" x14ac:dyDescent="0.2">
      <c r="A714" s="124"/>
      <c r="B714" s="124"/>
      <c r="C714" s="124"/>
      <c r="D714" s="124"/>
      <c r="E714" s="124"/>
    </row>
    <row r="715" spans="1:5" ht="15" customHeight="1" x14ac:dyDescent="0.25">
      <c r="A715" s="51" t="s">
        <v>17</v>
      </c>
      <c r="B715" s="52"/>
      <c r="C715" s="52"/>
      <c r="D715" s="52"/>
      <c r="E715" s="52"/>
    </row>
    <row r="716" spans="1:5" ht="15" customHeight="1" x14ac:dyDescent="0.2">
      <c r="A716" s="87" t="s">
        <v>33</v>
      </c>
      <c r="B716" s="52"/>
      <c r="C716" s="52"/>
      <c r="D716" s="52"/>
      <c r="E716" s="53" t="s">
        <v>34</v>
      </c>
    </row>
    <row r="717" spans="1:5" ht="15" customHeight="1" x14ac:dyDescent="0.25">
      <c r="A717" s="61"/>
      <c r="B717" s="51"/>
      <c r="C717" s="52"/>
      <c r="D717" s="52"/>
      <c r="E717" s="90"/>
    </row>
    <row r="718" spans="1:5" ht="15" customHeight="1" x14ac:dyDescent="0.2">
      <c r="A718" s="69"/>
      <c r="B718" s="70"/>
      <c r="C718" s="44" t="s">
        <v>36</v>
      </c>
      <c r="D718" s="77" t="s">
        <v>50</v>
      </c>
      <c r="E718" s="44" t="s">
        <v>38</v>
      </c>
    </row>
    <row r="719" spans="1:5" ht="15" customHeight="1" x14ac:dyDescent="0.2">
      <c r="A719" s="71"/>
      <c r="B719" s="78"/>
      <c r="C719" s="46">
        <v>6409</v>
      </c>
      <c r="D719" s="65" t="s">
        <v>72</v>
      </c>
      <c r="E719" s="37">
        <v>-4068924.11</v>
      </c>
    </row>
    <row r="720" spans="1:5" ht="15" customHeight="1" x14ac:dyDescent="0.2">
      <c r="A720" s="95"/>
      <c r="B720" s="103"/>
      <c r="C720" s="66" t="s">
        <v>40</v>
      </c>
      <c r="D720" s="67"/>
      <c r="E720" s="68">
        <f>SUM(E719:E719)</f>
        <v>-4068924.11</v>
      </c>
    </row>
    <row r="721" spans="1:5" ht="15" customHeight="1" x14ac:dyDescent="0.25">
      <c r="A721" s="59"/>
      <c r="B721" s="61"/>
      <c r="C721" s="61"/>
      <c r="D721" s="61"/>
      <c r="E721" s="61"/>
    </row>
    <row r="722" spans="1:5" ht="15" customHeight="1" x14ac:dyDescent="0.25">
      <c r="A722" s="51" t="s">
        <v>17</v>
      </c>
      <c r="B722" s="52"/>
      <c r="C722" s="52"/>
      <c r="D722" s="54"/>
      <c r="E722" s="54"/>
    </row>
    <row r="723" spans="1:5" ht="15" customHeight="1" x14ac:dyDescent="0.2">
      <c r="A723" s="87" t="s">
        <v>62</v>
      </c>
      <c r="B723" s="52"/>
      <c r="C723" s="52"/>
      <c r="D723" s="52"/>
      <c r="E723" s="53" t="s">
        <v>68</v>
      </c>
    </row>
    <row r="724" spans="1:5" ht="15" customHeight="1" x14ac:dyDescent="0.2">
      <c r="A724" s="61"/>
      <c r="B724" s="62"/>
      <c r="C724" s="52"/>
      <c r="D724" s="61"/>
      <c r="E724" s="63"/>
    </row>
    <row r="725" spans="1:5" ht="15" customHeight="1" x14ac:dyDescent="0.2">
      <c r="A725" s="69"/>
      <c r="B725" s="69"/>
      <c r="C725" s="44" t="s">
        <v>36</v>
      </c>
      <c r="D725" s="77" t="s">
        <v>50</v>
      </c>
      <c r="E725" s="44" t="s">
        <v>38</v>
      </c>
    </row>
    <row r="726" spans="1:5" ht="15" customHeight="1" x14ac:dyDescent="0.2">
      <c r="A726" s="86"/>
      <c r="B726" s="72"/>
      <c r="C726" s="46">
        <v>3122</v>
      </c>
      <c r="D726" s="79" t="s">
        <v>71</v>
      </c>
      <c r="E726" s="37">
        <f>799114+181722.96+2518589</f>
        <v>3499425.96</v>
      </c>
    </row>
    <row r="727" spans="1:5" ht="15" customHeight="1" x14ac:dyDescent="0.2">
      <c r="A727" s="86"/>
      <c r="B727" s="72"/>
      <c r="C727" s="46">
        <v>4357</v>
      </c>
      <c r="D727" s="79" t="s">
        <v>71</v>
      </c>
      <c r="E727" s="37">
        <v>569498.15</v>
      </c>
    </row>
    <row r="728" spans="1:5" ht="15" customHeight="1" x14ac:dyDescent="0.2">
      <c r="A728" s="95"/>
      <c r="B728" s="52"/>
      <c r="C728" s="66" t="s">
        <v>40</v>
      </c>
      <c r="D728" s="67"/>
      <c r="E728" s="68">
        <f>SUM(E726:E727)</f>
        <v>4068924.11</v>
      </c>
    </row>
    <row r="729" spans="1:5" ht="15" customHeight="1" x14ac:dyDescent="0.2"/>
    <row r="730" spans="1:5" ht="15" customHeight="1" x14ac:dyDescent="0.25">
      <c r="A730" s="99" t="s">
        <v>144</v>
      </c>
    </row>
    <row r="731" spans="1:5" ht="15" customHeight="1" x14ac:dyDescent="0.2">
      <c r="A731" s="202" t="s">
        <v>103</v>
      </c>
      <c r="B731" s="202"/>
      <c r="C731" s="202"/>
      <c r="D731" s="202"/>
      <c r="E731" s="202"/>
    </row>
    <row r="732" spans="1:5" ht="15" customHeight="1" x14ac:dyDescent="0.2">
      <c r="A732" s="202"/>
      <c r="B732" s="202"/>
      <c r="C732" s="202"/>
      <c r="D732" s="202"/>
      <c r="E732" s="202"/>
    </row>
    <row r="733" spans="1:5" ht="15" customHeight="1" x14ac:dyDescent="0.2">
      <c r="A733" s="201" t="s">
        <v>145</v>
      </c>
      <c r="B733" s="201"/>
      <c r="C733" s="201"/>
      <c r="D733" s="201"/>
      <c r="E733" s="201"/>
    </row>
    <row r="734" spans="1:5" ht="15" customHeight="1" x14ac:dyDescent="0.2">
      <c r="A734" s="201"/>
      <c r="B734" s="201"/>
      <c r="C734" s="201"/>
      <c r="D734" s="201"/>
      <c r="E734" s="201"/>
    </row>
    <row r="735" spans="1:5" ht="15" customHeight="1" x14ac:dyDescent="0.2">
      <c r="A735" s="201"/>
      <c r="B735" s="201"/>
      <c r="C735" s="201"/>
      <c r="D735" s="201"/>
      <c r="E735" s="201"/>
    </row>
    <row r="736" spans="1:5" ht="15" customHeight="1" x14ac:dyDescent="0.2">
      <c r="A736" s="201"/>
      <c r="B736" s="201"/>
      <c r="C736" s="201"/>
      <c r="D736" s="201"/>
      <c r="E736" s="201"/>
    </row>
    <row r="737" spans="1:5" ht="15" customHeight="1" x14ac:dyDescent="0.2">
      <c r="A737" s="201"/>
      <c r="B737" s="201"/>
      <c r="C737" s="201"/>
      <c r="D737" s="201"/>
      <c r="E737" s="201"/>
    </row>
    <row r="738" spans="1:5" ht="15" customHeight="1" x14ac:dyDescent="0.2">
      <c r="A738" s="201"/>
      <c r="B738" s="201"/>
      <c r="C738" s="201"/>
      <c r="D738" s="201"/>
      <c r="E738" s="201"/>
    </row>
    <row r="739" spans="1:5" ht="15" customHeight="1" x14ac:dyDescent="0.2">
      <c r="A739" s="201"/>
      <c r="B739" s="201"/>
      <c r="C739" s="201"/>
      <c r="D739" s="201"/>
      <c r="E739" s="201"/>
    </row>
    <row r="740" spans="1:5" ht="15" customHeight="1" x14ac:dyDescent="0.2">
      <c r="A740" s="124"/>
      <c r="B740" s="124"/>
      <c r="C740" s="124"/>
      <c r="D740" s="124"/>
      <c r="E740" s="124"/>
    </row>
    <row r="741" spans="1:5" ht="15" customHeight="1" x14ac:dyDescent="0.25">
      <c r="A741" s="51" t="s">
        <v>17</v>
      </c>
      <c r="B741" s="52"/>
      <c r="C741" s="52"/>
      <c r="D741" s="52"/>
      <c r="E741" s="52"/>
    </row>
    <row r="742" spans="1:5" ht="15" customHeight="1" x14ac:dyDescent="0.2">
      <c r="A742" s="87" t="s">
        <v>33</v>
      </c>
      <c r="B742" s="52"/>
      <c r="C742" s="52"/>
      <c r="D742" s="52"/>
      <c r="E742" s="53" t="s">
        <v>34</v>
      </c>
    </row>
    <row r="743" spans="1:5" ht="15" customHeight="1" x14ac:dyDescent="0.25">
      <c r="A743" s="61"/>
      <c r="B743" s="51"/>
      <c r="C743" s="52"/>
      <c r="D743" s="52"/>
      <c r="E743" s="90"/>
    </row>
    <row r="744" spans="1:5" ht="15" customHeight="1" x14ac:dyDescent="0.2">
      <c r="A744" s="69"/>
      <c r="B744" s="70"/>
      <c r="C744" s="44" t="s">
        <v>36</v>
      </c>
      <c r="D744" s="77" t="s">
        <v>50</v>
      </c>
      <c r="E744" s="44" t="s">
        <v>38</v>
      </c>
    </row>
    <row r="745" spans="1:5" ht="15" customHeight="1" x14ac:dyDescent="0.2">
      <c r="A745" s="71"/>
      <c r="B745" s="78"/>
      <c r="C745" s="46">
        <v>6409</v>
      </c>
      <c r="D745" s="65" t="s">
        <v>72</v>
      </c>
      <c r="E745" s="37">
        <v>-2631112</v>
      </c>
    </row>
    <row r="746" spans="1:5" ht="15" customHeight="1" x14ac:dyDescent="0.2">
      <c r="A746" s="95"/>
      <c r="B746" s="103"/>
      <c r="C746" s="66" t="s">
        <v>40</v>
      </c>
      <c r="D746" s="67"/>
      <c r="E746" s="68">
        <f>SUM(E745:E745)</f>
        <v>-2631112</v>
      </c>
    </row>
    <row r="747" spans="1:5" ht="15" customHeight="1" x14ac:dyDescent="0.25">
      <c r="A747" s="59"/>
      <c r="B747" s="61"/>
      <c r="C747" s="61"/>
      <c r="D747" s="61"/>
      <c r="E747" s="61"/>
    </row>
    <row r="748" spans="1:5" ht="15" customHeight="1" x14ac:dyDescent="0.25">
      <c r="A748" s="51" t="s">
        <v>17</v>
      </c>
      <c r="B748" s="52"/>
      <c r="C748" s="52"/>
      <c r="D748" s="54"/>
      <c r="E748" s="54"/>
    </row>
    <row r="749" spans="1:5" ht="15" customHeight="1" x14ac:dyDescent="0.2">
      <c r="A749" s="87" t="s">
        <v>62</v>
      </c>
      <c r="B749" s="52"/>
      <c r="C749" s="52"/>
      <c r="D749" s="52"/>
      <c r="E749" s="53" t="s">
        <v>68</v>
      </c>
    </row>
    <row r="750" spans="1:5" ht="15" customHeight="1" x14ac:dyDescent="0.2">
      <c r="A750" s="61"/>
      <c r="B750" s="62"/>
      <c r="C750" s="52"/>
      <c r="D750" s="61"/>
      <c r="E750" s="63"/>
    </row>
    <row r="751" spans="1:5" ht="15" customHeight="1" x14ac:dyDescent="0.2">
      <c r="A751" s="69"/>
      <c r="B751" s="69"/>
      <c r="C751" s="44" t="s">
        <v>36</v>
      </c>
      <c r="D751" s="77" t="s">
        <v>50</v>
      </c>
      <c r="E751" s="44" t="s">
        <v>38</v>
      </c>
    </row>
    <row r="752" spans="1:5" ht="15" customHeight="1" x14ac:dyDescent="0.2">
      <c r="A752" s="86"/>
      <c r="B752" s="72"/>
      <c r="C752" s="46">
        <v>4357</v>
      </c>
      <c r="D752" s="79" t="s">
        <v>71</v>
      </c>
      <c r="E752" s="37">
        <v>2631112</v>
      </c>
    </row>
    <row r="753" spans="1:5" ht="15" customHeight="1" x14ac:dyDescent="0.2">
      <c r="A753" s="95"/>
      <c r="B753" s="52"/>
      <c r="C753" s="66" t="s">
        <v>40</v>
      </c>
      <c r="D753" s="67"/>
      <c r="E753" s="68">
        <f>SUM(E752:E752)</f>
        <v>2631112</v>
      </c>
    </row>
    <row r="754" spans="1:5" ht="15" customHeight="1" x14ac:dyDescent="0.2"/>
    <row r="755" spans="1:5" ht="15" customHeight="1" x14ac:dyDescent="0.2"/>
    <row r="756" spans="1:5" ht="15" customHeight="1" x14ac:dyDescent="0.25">
      <c r="A756" s="99" t="s">
        <v>146</v>
      </c>
    </row>
    <row r="757" spans="1:5" ht="15" customHeight="1" x14ac:dyDescent="0.2">
      <c r="A757" s="202" t="s">
        <v>30</v>
      </c>
      <c r="B757" s="202"/>
      <c r="C757" s="202"/>
      <c r="D757" s="202"/>
      <c r="E757" s="202"/>
    </row>
    <row r="758" spans="1:5" ht="15" customHeight="1" x14ac:dyDescent="0.2">
      <c r="A758" s="202" t="s">
        <v>31</v>
      </c>
      <c r="B758" s="202"/>
      <c r="C758" s="202"/>
      <c r="D758" s="202"/>
      <c r="E758" s="202"/>
    </row>
    <row r="759" spans="1:5" ht="15" customHeight="1" x14ac:dyDescent="0.2">
      <c r="A759" s="201" t="s">
        <v>147</v>
      </c>
      <c r="B759" s="201"/>
      <c r="C759" s="201"/>
      <c r="D759" s="201"/>
      <c r="E759" s="201"/>
    </row>
    <row r="760" spans="1:5" ht="15" customHeight="1" x14ac:dyDescent="0.2">
      <c r="A760" s="201"/>
      <c r="B760" s="201"/>
      <c r="C760" s="201"/>
      <c r="D760" s="201"/>
      <c r="E760" s="201"/>
    </row>
    <row r="761" spans="1:5" ht="15" customHeight="1" x14ac:dyDescent="0.2">
      <c r="A761" s="201"/>
      <c r="B761" s="201"/>
      <c r="C761" s="201"/>
      <c r="D761" s="201"/>
      <c r="E761" s="201"/>
    </row>
    <row r="762" spans="1:5" ht="15" customHeight="1" x14ac:dyDescent="0.2">
      <c r="A762" s="201"/>
      <c r="B762" s="201"/>
      <c r="C762" s="201"/>
      <c r="D762" s="201"/>
      <c r="E762" s="201"/>
    </row>
    <row r="763" spans="1:5" ht="15" customHeight="1" x14ac:dyDescent="0.2">
      <c r="A763" s="201"/>
      <c r="B763" s="201"/>
      <c r="C763" s="201"/>
      <c r="D763" s="201"/>
      <c r="E763" s="201"/>
    </row>
    <row r="764" spans="1:5" ht="15" customHeight="1" x14ac:dyDescent="0.2">
      <c r="A764" s="24"/>
      <c r="B764" s="24"/>
      <c r="C764" s="24"/>
      <c r="D764" s="24"/>
      <c r="E764" s="24"/>
    </row>
    <row r="765" spans="1:5" ht="15" customHeight="1" x14ac:dyDescent="0.25">
      <c r="A765" s="25" t="s">
        <v>1</v>
      </c>
      <c r="B765" s="26"/>
      <c r="C765" s="26"/>
      <c r="D765" s="26"/>
      <c r="E765" s="26"/>
    </row>
    <row r="766" spans="1:5" ht="15" customHeight="1" x14ac:dyDescent="0.2">
      <c r="A766" s="27" t="s">
        <v>33</v>
      </c>
      <c r="B766" s="26"/>
      <c r="C766" s="26"/>
      <c r="D766" s="26"/>
      <c r="E766" s="28" t="s">
        <v>34</v>
      </c>
    </row>
    <row r="767" spans="1:5" ht="15" customHeight="1" x14ac:dyDescent="0.25">
      <c r="A767" s="29"/>
      <c r="B767" s="25"/>
      <c r="C767" s="26"/>
      <c r="D767" s="26"/>
      <c r="E767" s="30"/>
    </row>
    <row r="768" spans="1:5" ht="15" customHeight="1" x14ac:dyDescent="0.2">
      <c r="B768" s="31" t="s">
        <v>35</v>
      </c>
      <c r="C768" s="31" t="s">
        <v>36</v>
      </c>
      <c r="D768" s="32" t="s">
        <v>37</v>
      </c>
      <c r="E768" s="33" t="s">
        <v>38</v>
      </c>
    </row>
    <row r="769" spans="1:5" ht="15" customHeight="1" x14ac:dyDescent="0.2">
      <c r="B769" s="34">
        <v>33513233</v>
      </c>
      <c r="C769" s="35"/>
      <c r="D769" s="36" t="s">
        <v>39</v>
      </c>
      <c r="E769" s="37">
        <v>131794.20000000001</v>
      </c>
    </row>
    <row r="770" spans="1:5" ht="15" customHeight="1" x14ac:dyDescent="0.2">
      <c r="B770" s="34">
        <v>33113233</v>
      </c>
      <c r="C770" s="35"/>
      <c r="D770" s="36" t="s">
        <v>39</v>
      </c>
      <c r="E770" s="37">
        <v>23257.8</v>
      </c>
    </row>
    <row r="771" spans="1:5" ht="15" customHeight="1" x14ac:dyDescent="0.2">
      <c r="B771" s="38"/>
      <c r="C771" s="39" t="s">
        <v>40</v>
      </c>
      <c r="D771" s="40"/>
      <c r="E771" s="41">
        <f>SUM(E769:E770)</f>
        <v>155052</v>
      </c>
    </row>
    <row r="772" spans="1:5" ht="15" customHeight="1" x14ac:dyDescent="0.2">
      <c r="A772" s="29"/>
      <c r="B772" s="29"/>
      <c r="C772" s="29"/>
      <c r="D772" s="29"/>
      <c r="E772" s="29"/>
    </row>
    <row r="773" spans="1:5" ht="15" customHeight="1" x14ac:dyDescent="0.25">
      <c r="A773" s="25" t="s">
        <v>17</v>
      </c>
      <c r="B773" s="26"/>
      <c r="C773" s="26"/>
      <c r="D773" s="26"/>
      <c r="E773" s="26"/>
    </row>
    <row r="774" spans="1:5" ht="15" customHeight="1" x14ac:dyDescent="0.2">
      <c r="A774" s="27" t="s">
        <v>41</v>
      </c>
      <c r="B774" s="29"/>
      <c r="C774" s="29"/>
      <c r="D774" s="29"/>
      <c r="E774" s="29" t="s">
        <v>42</v>
      </c>
    </row>
    <row r="775" spans="1:5" ht="15" customHeight="1" x14ac:dyDescent="0.2">
      <c r="A775" s="29"/>
      <c r="B775" s="42"/>
      <c r="C775" s="26"/>
      <c r="D775" s="29"/>
      <c r="E775" s="43"/>
    </row>
    <row r="776" spans="1:5" ht="15" customHeight="1" x14ac:dyDescent="0.2">
      <c r="B776" s="44" t="s">
        <v>35</v>
      </c>
      <c r="C776" s="31" t="s">
        <v>36</v>
      </c>
      <c r="D776" s="45" t="s">
        <v>37</v>
      </c>
      <c r="E776" s="33" t="s">
        <v>38</v>
      </c>
    </row>
    <row r="777" spans="1:5" ht="15" customHeight="1" x14ac:dyDescent="0.2">
      <c r="B777" s="34">
        <v>33513233</v>
      </c>
      <c r="C777" s="46"/>
      <c r="D777" s="47" t="s">
        <v>43</v>
      </c>
      <c r="E777" s="37">
        <v>131794.20000000001</v>
      </c>
    </row>
    <row r="778" spans="1:5" ht="15" customHeight="1" x14ac:dyDescent="0.2">
      <c r="B778" s="34">
        <v>33113233</v>
      </c>
      <c r="C778" s="46"/>
      <c r="D778" s="47" t="s">
        <v>43</v>
      </c>
      <c r="E778" s="37">
        <v>23257.8</v>
      </c>
    </row>
    <row r="779" spans="1:5" ht="15" customHeight="1" x14ac:dyDescent="0.2">
      <c r="B779" s="38"/>
      <c r="C779" s="39" t="s">
        <v>40</v>
      </c>
      <c r="D779" s="48"/>
      <c r="E779" s="49">
        <f>SUM(E777:E778)</f>
        <v>155052</v>
      </c>
    </row>
    <row r="780" spans="1:5" ht="15" customHeight="1" x14ac:dyDescent="0.2"/>
    <row r="781" spans="1:5" ht="15" customHeight="1" x14ac:dyDescent="0.2"/>
    <row r="782" spans="1:5" ht="15" customHeight="1" x14ac:dyDescent="0.25">
      <c r="A782" s="99" t="s">
        <v>148</v>
      </c>
    </row>
    <row r="783" spans="1:5" ht="15" customHeight="1" x14ac:dyDescent="0.2">
      <c r="A783" s="202" t="s">
        <v>30</v>
      </c>
      <c r="B783" s="202"/>
      <c r="C783" s="202"/>
      <c r="D783" s="202"/>
      <c r="E783" s="202"/>
    </row>
    <row r="784" spans="1:5" ht="15" customHeight="1" x14ac:dyDescent="0.2">
      <c r="A784" s="203" t="s">
        <v>149</v>
      </c>
      <c r="B784" s="203"/>
      <c r="C784" s="203"/>
      <c r="D784" s="203"/>
      <c r="E784" s="203"/>
    </row>
    <row r="785" spans="1:5" ht="15" customHeight="1" x14ac:dyDescent="0.2">
      <c r="A785" s="203"/>
      <c r="B785" s="203"/>
      <c r="C785" s="203"/>
      <c r="D785" s="203"/>
      <c r="E785" s="203"/>
    </row>
    <row r="786" spans="1:5" ht="15" customHeight="1" x14ac:dyDescent="0.2">
      <c r="A786" s="203"/>
      <c r="B786" s="203"/>
      <c r="C786" s="203"/>
      <c r="D786" s="203"/>
      <c r="E786" s="203"/>
    </row>
    <row r="787" spans="1:5" ht="15" customHeight="1" x14ac:dyDescent="0.2">
      <c r="A787" s="203"/>
      <c r="B787" s="203"/>
      <c r="C787" s="203"/>
      <c r="D787" s="203"/>
      <c r="E787" s="203"/>
    </row>
    <row r="788" spans="1:5" ht="15" customHeight="1" x14ac:dyDescent="0.2">
      <c r="A788" s="203"/>
      <c r="B788" s="203"/>
      <c r="C788" s="203"/>
      <c r="D788" s="203"/>
      <c r="E788" s="203"/>
    </row>
    <row r="789" spans="1:5" ht="15" customHeight="1" x14ac:dyDescent="0.2">
      <c r="A789" s="203"/>
      <c r="B789" s="203"/>
      <c r="C789" s="203"/>
      <c r="D789" s="203"/>
      <c r="E789" s="203"/>
    </row>
    <row r="790" spans="1:5" ht="15" customHeight="1" x14ac:dyDescent="0.2">
      <c r="A790" s="203"/>
      <c r="B790" s="203"/>
      <c r="C790" s="203"/>
      <c r="D790" s="203"/>
      <c r="E790" s="203"/>
    </row>
    <row r="791" spans="1:5" ht="15" customHeight="1" x14ac:dyDescent="0.2">
      <c r="A791" s="203"/>
      <c r="B791" s="203"/>
      <c r="C791" s="203"/>
      <c r="D791" s="203"/>
      <c r="E791" s="203"/>
    </row>
    <row r="792" spans="1:5" ht="15" customHeight="1" x14ac:dyDescent="0.2">
      <c r="A792" s="203"/>
      <c r="B792" s="203"/>
      <c r="C792" s="203"/>
      <c r="D792" s="203"/>
      <c r="E792" s="203"/>
    </row>
    <row r="793" spans="1:5" ht="15" customHeight="1" x14ac:dyDescent="0.2">
      <c r="A793" s="203"/>
      <c r="B793" s="203"/>
      <c r="C793" s="203"/>
      <c r="D793" s="203"/>
      <c r="E793" s="203"/>
    </row>
    <row r="794" spans="1:5" ht="15" customHeight="1" x14ac:dyDescent="0.2">
      <c r="A794" s="24"/>
      <c r="B794" s="24"/>
      <c r="C794" s="24"/>
      <c r="D794" s="24"/>
      <c r="E794" s="24"/>
    </row>
    <row r="795" spans="1:5" ht="15" customHeight="1" x14ac:dyDescent="0.25">
      <c r="A795" s="25" t="s">
        <v>1</v>
      </c>
      <c r="B795" s="26"/>
      <c r="C795" s="26"/>
      <c r="D795" s="26"/>
      <c r="E795" s="26"/>
    </row>
    <row r="796" spans="1:5" ht="15" customHeight="1" x14ac:dyDescent="0.2">
      <c r="A796" s="27" t="s">
        <v>150</v>
      </c>
      <c r="B796" s="26"/>
      <c r="C796" s="26"/>
      <c r="D796" s="26"/>
      <c r="E796" s="28" t="s">
        <v>151</v>
      </c>
    </row>
    <row r="797" spans="1:5" ht="15" customHeight="1" x14ac:dyDescent="0.25">
      <c r="A797" s="25"/>
      <c r="B797" s="42"/>
      <c r="C797" s="54"/>
      <c r="D797" s="54"/>
      <c r="E797" s="30"/>
    </row>
    <row r="798" spans="1:5" ht="15" customHeight="1" x14ac:dyDescent="0.2">
      <c r="A798" s="85"/>
      <c r="B798" s="70"/>
      <c r="C798" s="31" t="s">
        <v>36</v>
      </c>
      <c r="D798" s="32" t="s">
        <v>37</v>
      </c>
      <c r="E798" s="44" t="s">
        <v>38</v>
      </c>
    </row>
    <row r="799" spans="1:5" ht="15" customHeight="1" x14ac:dyDescent="0.2">
      <c r="A799" s="106"/>
      <c r="B799" s="72"/>
      <c r="C799" s="73"/>
      <c r="D799" s="135" t="s">
        <v>85</v>
      </c>
      <c r="E799" s="104">
        <v>18490744.66</v>
      </c>
    </row>
    <row r="800" spans="1:5" ht="15" customHeight="1" x14ac:dyDescent="0.2">
      <c r="A800" s="106"/>
      <c r="B800" s="131"/>
      <c r="C800" s="39" t="s">
        <v>40</v>
      </c>
      <c r="D800" s="40"/>
      <c r="E800" s="41">
        <f>SUM(E799:E799)</f>
        <v>18490744.66</v>
      </c>
    </row>
    <row r="801" spans="1:5" ht="15" customHeight="1" x14ac:dyDescent="0.2">
      <c r="A801" s="106"/>
    </row>
    <row r="802" spans="1:5" ht="15" customHeight="1" x14ac:dyDescent="0.25">
      <c r="A802" s="25" t="s">
        <v>17</v>
      </c>
      <c r="B802" s="26"/>
      <c r="C802" s="26"/>
      <c r="D802" s="26"/>
      <c r="E802" s="26"/>
    </row>
    <row r="803" spans="1:5" ht="15" customHeight="1" x14ac:dyDescent="0.2">
      <c r="A803" s="27" t="s">
        <v>150</v>
      </c>
      <c r="B803" s="26"/>
      <c r="C803" s="26"/>
      <c r="D803" s="26"/>
      <c r="E803" s="28" t="s">
        <v>151</v>
      </c>
    </row>
    <row r="804" spans="1:5" ht="15" customHeight="1" x14ac:dyDescent="0.25">
      <c r="A804" s="25"/>
      <c r="B804" s="54"/>
      <c r="C804" s="26"/>
      <c r="D804" s="26"/>
      <c r="E804" s="30"/>
    </row>
    <row r="805" spans="1:5" ht="15" customHeight="1" x14ac:dyDescent="0.2">
      <c r="A805" s="70"/>
      <c r="B805" s="70"/>
      <c r="C805" s="31" t="s">
        <v>36</v>
      </c>
      <c r="D805" s="64" t="s">
        <v>50</v>
      </c>
      <c r="E805" s="44" t="s">
        <v>38</v>
      </c>
    </row>
    <row r="806" spans="1:5" ht="15" customHeight="1" x14ac:dyDescent="0.2">
      <c r="A806" s="71"/>
      <c r="B806" s="131"/>
      <c r="C806" s="46">
        <v>2399</v>
      </c>
      <c r="D806" s="65" t="s">
        <v>152</v>
      </c>
      <c r="E806" s="104">
        <v>18490744.66</v>
      </c>
    </row>
    <row r="807" spans="1:5" ht="15" customHeight="1" x14ac:dyDescent="0.2">
      <c r="A807" s="26"/>
      <c r="B807" s="131"/>
      <c r="C807" s="39" t="s">
        <v>40</v>
      </c>
      <c r="D807" s="40"/>
      <c r="E807" s="41">
        <f>SUM(E806:E806)</f>
        <v>18490744.66</v>
      </c>
    </row>
    <row r="808" spans="1:5" ht="15" customHeight="1" x14ac:dyDescent="0.2"/>
    <row r="809" spans="1:5" ht="15" customHeight="1" x14ac:dyDescent="0.2"/>
    <row r="810" spans="1:5" ht="15" customHeight="1" x14ac:dyDescent="0.2"/>
    <row r="811" spans="1:5" ht="15" customHeight="1" x14ac:dyDescent="0.2"/>
    <row r="812" spans="1:5" ht="15" customHeight="1" x14ac:dyDescent="0.2"/>
    <row r="813" spans="1:5" ht="15" customHeight="1" x14ac:dyDescent="0.2"/>
    <row r="814" spans="1:5" ht="15" customHeight="1" x14ac:dyDescent="0.2"/>
    <row r="815" spans="1:5" ht="15" customHeight="1" x14ac:dyDescent="0.2"/>
    <row r="816" spans="1:5"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64">
    <mergeCell ref="A758:E758"/>
    <mergeCell ref="A759:E763"/>
    <mergeCell ref="A783:E783"/>
    <mergeCell ref="A784:E793"/>
    <mergeCell ref="A681:E687"/>
    <mergeCell ref="A705:E706"/>
    <mergeCell ref="A707:E713"/>
    <mergeCell ref="A731:E732"/>
    <mergeCell ref="A733:E739"/>
    <mergeCell ref="A757:E757"/>
    <mergeCell ref="A680:E680"/>
    <mergeCell ref="A551:E557"/>
    <mergeCell ref="A575:E575"/>
    <mergeCell ref="A576:E576"/>
    <mergeCell ref="A577:E583"/>
    <mergeCell ref="A610:E610"/>
    <mergeCell ref="A611:E611"/>
    <mergeCell ref="A612:E618"/>
    <mergeCell ref="A651:E651"/>
    <mergeCell ref="A652:E652"/>
    <mergeCell ref="A653:E659"/>
    <mergeCell ref="A679:E679"/>
    <mergeCell ref="A550:E550"/>
    <mergeCell ref="A404:E404"/>
    <mergeCell ref="A405:E412"/>
    <mergeCell ref="A443:E443"/>
    <mergeCell ref="A444:E444"/>
    <mergeCell ref="A445:E452"/>
    <mergeCell ref="A479:E479"/>
    <mergeCell ref="A480:E480"/>
    <mergeCell ref="A481:E487"/>
    <mergeCell ref="A523:E524"/>
    <mergeCell ref="A525:E531"/>
    <mergeCell ref="A549:E549"/>
    <mergeCell ref="A403:E403"/>
    <mergeCell ref="A251:E258"/>
    <mergeCell ref="A278:E279"/>
    <mergeCell ref="A280:E285"/>
    <mergeCell ref="A305:E306"/>
    <mergeCell ref="A307:E312"/>
    <mergeCell ref="A330:E330"/>
    <mergeCell ref="A331:E331"/>
    <mergeCell ref="A332:E339"/>
    <mergeCell ref="A367:E367"/>
    <mergeCell ref="A368:E368"/>
    <mergeCell ref="A369:E376"/>
    <mergeCell ref="A249:E250"/>
    <mergeCell ref="A65:E74"/>
    <mergeCell ref="A148:E148"/>
    <mergeCell ref="A149:E149"/>
    <mergeCell ref="A150:E156"/>
    <mergeCell ref="A183:E184"/>
    <mergeCell ref="A185:E191"/>
    <mergeCell ref="A211:E212"/>
    <mergeCell ref="A213:E216"/>
    <mergeCell ref="A228:E228"/>
    <mergeCell ref="A229:E229"/>
    <mergeCell ref="A230:E233"/>
    <mergeCell ref="A64:E64"/>
    <mergeCell ref="A2:E2"/>
    <mergeCell ref="A3:E3"/>
    <mergeCell ref="A4:E10"/>
    <mergeCell ref="A29:E30"/>
    <mergeCell ref="A31:E37"/>
  </mergeCells>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2: Rozpočtové změny č. 381/14 - 405/14 schválené Radou Olomouckého kraje 10.7.2014</oddHeader>
    <oddFooter xml:space="preserve">&amp;L&amp;"Arial,Kurzíva"Zastupitelstvo OK 19.9.2014
6.1. - Rozpočet Olomouckého kraje 2014 - rozpočtové změny 
Příloha č.2: Rozpočtové změny č. 381/14 - 405/14 schválené Radou Olomouckého kraje 10.7.2014&amp;R&amp;"Arial,Kurzíva"Strana &amp;P (celkem 89)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66"/>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6" max="6" width="14.85546875" bestFit="1" customWidth="1"/>
    <col min="7" max="7" width="14.85546875" style="107" bestFit="1" customWidth="1"/>
    <col min="9" max="9" width="14.85546875" style="107" bestFit="1" customWidth="1"/>
    <col min="11" max="11" width="14.85546875" bestFit="1" customWidth="1"/>
    <col min="12" max="12" width="14.85546875" style="107" bestFit="1" customWidth="1"/>
  </cols>
  <sheetData>
    <row r="1" spans="1:5" customFormat="1" ht="15" customHeight="1" x14ac:dyDescent="0.25">
      <c r="A1" s="99" t="s">
        <v>153</v>
      </c>
    </row>
    <row r="2" spans="1:5" customFormat="1" ht="15" customHeight="1" x14ac:dyDescent="0.2">
      <c r="A2" s="202" t="s">
        <v>30</v>
      </c>
      <c r="B2" s="202"/>
      <c r="C2" s="202"/>
      <c r="D2" s="202"/>
      <c r="E2" s="202"/>
    </row>
    <row r="3" spans="1:5" customFormat="1" ht="15" customHeight="1" x14ac:dyDescent="0.2">
      <c r="A3" s="202" t="s">
        <v>154</v>
      </c>
      <c r="B3" s="202"/>
      <c r="C3" s="202"/>
      <c r="D3" s="202"/>
      <c r="E3" s="202"/>
    </row>
    <row r="4" spans="1:5" customFormat="1" ht="15" customHeight="1" x14ac:dyDescent="0.2">
      <c r="A4" s="203" t="s">
        <v>155</v>
      </c>
      <c r="B4" s="203"/>
      <c r="C4" s="203"/>
      <c r="D4" s="203"/>
      <c r="E4" s="203"/>
    </row>
    <row r="5" spans="1:5" customFormat="1" ht="15" customHeight="1" x14ac:dyDescent="0.2">
      <c r="A5" s="203"/>
      <c r="B5" s="203"/>
      <c r="C5" s="203"/>
      <c r="D5" s="203"/>
      <c r="E5" s="203"/>
    </row>
    <row r="6" spans="1:5" customFormat="1" ht="15" customHeight="1" x14ac:dyDescent="0.2">
      <c r="A6" s="203"/>
      <c r="B6" s="203"/>
      <c r="C6" s="203"/>
      <c r="D6" s="203"/>
      <c r="E6" s="203"/>
    </row>
    <row r="7" spans="1:5" customFormat="1" ht="15" customHeight="1" x14ac:dyDescent="0.2">
      <c r="A7" s="203"/>
      <c r="B7" s="203"/>
      <c r="C7" s="203"/>
      <c r="D7" s="203"/>
      <c r="E7" s="203"/>
    </row>
    <row r="8" spans="1:5" customFormat="1" ht="15" customHeight="1" x14ac:dyDescent="0.2">
      <c r="A8" s="203"/>
      <c r="B8" s="203"/>
      <c r="C8" s="203"/>
      <c r="D8" s="203"/>
      <c r="E8" s="203"/>
    </row>
    <row r="9" spans="1:5" customFormat="1" ht="15" customHeight="1" x14ac:dyDescent="0.2">
      <c r="A9" s="203"/>
      <c r="B9" s="203"/>
      <c r="C9" s="203"/>
      <c r="D9" s="203"/>
      <c r="E9" s="203"/>
    </row>
    <row r="10" spans="1:5" customFormat="1" ht="15" customHeight="1" x14ac:dyDescent="0.2">
      <c r="A10" s="24"/>
      <c r="B10" s="24"/>
      <c r="C10" s="24"/>
      <c r="D10" s="24"/>
      <c r="E10" s="24"/>
    </row>
    <row r="11" spans="1:5" customFormat="1" ht="15" customHeight="1" x14ac:dyDescent="0.25">
      <c r="A11" s="25" t="s">
        <v>1</v>
      </c>
      <c r="B11" s="26"/>
      <c r="C11" s="26"/>
      <c r="D11" s="26"/>
      <c r="E11" s="26"/>
    </row>
    <row r="12" spans="1:5" customFormat="1" ht="15" customHeight="1" x14ac:dyDescent="0.2">
      <c r="A12" s="27" t="s">
        <v>33</v>
      </c>
      <c r="B12" s="26"/>
      <c r="C12" s="26"/>
      <c r="D12" s="26"/>
      <c r="E12" s="28" t="s">
        <v>34</v>
      </c>
    </row>
    <row r="13" spans="1:5" customFormat="1" ht="15" customHeight="1" x14ac:dyDescent="0.25">
      <c r="B13" s="25"/>
      <c r="C13" s="26"/>
      <c r="D13" s="26"/>
      <c r="E13" s="30"/>
    </row>
    <row r="14" spans="1:5" customFormat="1" ht="15" customHeight="1" x14ac:dyDescent="0.2">
      <c r="B14" s="44" t="s">
        <v>35</v>
      </c>
      <c r="C14" s="31" t="s">
        <v>36</v>
      </c>
      <c r="D14" s="32" t="s">
        <v>37</v>
      </c>
      <c r="E14" s="33" t="s">
        <v>38</v>
      </c>
    </row>
    <row r="15" spans="1:5" customFormat="1" ht="15" customHeight="1" x14ac:dyDescent="0.2">
      <c r="B15" s="120">
        <v>34070</v>
      </c>
      <c r="C15" s="101"/>
      <c r="D15" s="57" t="s">
        <v>39</v>
      </c>
      <c r="E15" s="82">
        <v>30000</v>
      </c>
    </row>
    <row r="16" spans="1:5" customFormat="1" ht="15" customHeight="1" x14ac:dyDescent="0.2">
      <c r="B16" s="126"/>
      <c r="C16" s="39" t="s">
        <v>40</v>
      </c>
      <c r="D16" s="40"/>
      <c r="E16" s="41">
        <f>SUM(E15:E15)</f>
        <v>30000</v>
      </c>
    </row>
    <row r="17" spans="1:5" customFormat="1" ht="15" customHeight="1" x14ac:dyDescent="0.2">
      <c r="A17" s="54"/>
      <c r="B17" s="54"/>
      <c r="C17" s="54"/>
      <c r="D17" s="54"/>
    </row>
    <row r="18" spans="1:5" customFormat="1" ht="15" customHeight="1" x14ac:dyDescent="0.25">
      <c r="A18" s="25" t="s">
        <v>17</v>
      </c>
      <c r="B18" s="26"/>
      <c r="C18" s="26"/>
      <c r="D18" s="26"/>
      <c r="E18" s="26"/>
    </row>
    <row r="19" spans="1:5" customFormat="1" ht="15" customHeight="1" x14ac:dyDescent="0.2">
      <c r="A19" s="27" t="s">
        <v>92</v>
      </c>
      <c r="B19" s="26"/>
      <c r="C19" s="26"/>
      <c r="D19" s="26"/>
      <c r="E19" s="28" t="s">
        <v>93</v>
      </c>
    </row>
    <row r="20" spans="1:5" customFormat="1" ht="15" customHeight="1" x14ac:dyDescent="0.2">
      <c r="A20" s="54"/>
      <c r="B20" s="42"/>
      <c r="C20" s="26"/>
      <c r="E20" s="43"/>
    </row>
    <row r="21" spans="1:5" customFormat="1" ht="15" customHeight="1" x14ac:dyDescent="0.2">
      <c r="B21" s="31" t="s">
        <v>35</v>
      </c>
      <c r="C21" s="31" t="s">
        <v>36</v>
      </c>
      <c r="D21" s="45" t="s">
        <v>37</v>
      </c>
      <c r="E21" s="33" t="s">
        <v>38</v>
      </c>
    </row>
    <row r="22" spans="1:5" customFormat="1" ht="15" customHeight="1" x14ac:dyDescent="0.2">
      <c r="B22" s="136">
        <v>34070</v>
      </c>
      <c r="C22" s="46"/>
      <c r="D22" s="47" t="s">
        <v>43</v>
      </c>
      <c r="E22" s="137">
        <v>30000</v>
      </c>
    </row>
    <row r="23" spans="1:5" customFormat="1" ht="15" customHeight="1" x14ac:dyDescent="0.2">
      <c r="B23" s="81"/>
      <c r="C23" s="39" t="s">
        <v>40</v>
      </c>
      <c r="D23" s="48"/>
      <c r="E23" s="49">
        <f>SUM(E22:E22)</f>
        <v>30000</v>
      </c>
    </row>
    <row r="24" spans="1:5" customFormat="1" ht="15" customHeight="1" x14ac:dyDescent="0.2"/>
    <row r="25" spans="1:5" customFormat="1" ht="15" customHeight="1" x14ac:dyDescent="0.2"/>
    <row r="26" spans="1:5" customFormat="1" ht="15" customHeight="1" x14ac:dyDescent="0.25">
      <c r="A26" s="99" t="s">
        <v>156</v>
      </c>
    </row>
    <row r="27" spans="1:5" customFormat="1" ht="15" customHeight="1" x14ac:dyDescent="0.2">
      <c r="A27" s="202" t="s">
        <v>30</v>
      </c>
      <c r="B27" s="202"/>
      <c r="C27" s="202"/>
      <c r="D27" s="202"/>
      <c r="E27" s="202"/>
    </row>
    <row r="28" spans="1:5" customFormat="1" ht="15" customHeight="1" x14ac:dyDescent="0.2">
      <c r="A28" s="202" t="s">
        <v>45</v>
      </c>
      <c r="B28" s="202"/>
      <c r="C28" s="202"/>
      <c r="D28" s="202"/>
      <c r="E28" s="202"/>
    </row>
    <row r="29" spans="1:5" customFormat="1" ht="15" customHeight="1" x14ac:dyDescent="0.2">
      <c r="A29" s="201" t="s">
        <v>157</v>
      </c>
      <c r="B29" s="201"/>
      <c r="C29" s="201"/>
      <c r="D29" s="201"/>
      <c r="E29" s="201"/>
    </row>
    <row r="30" spans="1:5" customFormat="1" ht="15" customHeight="1" x14ac:dyDescent="0.2">
      <c r="A30" s="201"/>
      <c r="B30" s="201"/>
      <c r="C30" s="201"/>
      <c r="D30" s="201"/>
      <c r="E30" s="201"/>
    </row>
    <row r="31" spans="1:5" customFormat="1" ht="15" customHeight="1" x14ac:dyDescent="0.2">
      <c r="A31" s="201"/>
      <c r="B31" s="201"/>
      <c r="C31" s="201"/>
      <c r="D31" s="201"/>
      <c r="E31" s="201"/>
    </row>
    <row r="32" spans="1:5" customFormat="1" ht="15" customHeight="1" x14ac:dyDescent="0.2">
      <c r="A32" s="201"/>
      <c r="B32" s="201"/>
      <c r="C32" s="201"/>
      <c r="D32" s="201"/>
      <c r="E32" s="201"/>
    </row>
    <row r="33" spans="1:5" customFormat="1" ht="15" customHeight="1" x14ac:dyDescent="0.2">
      <c r="A33" s="201"/>
      <c r="B33" s="201"/>
      <c r="C33" s="201"/>
      <c r="D33" s="201"/>
      <c r="E33" s="201"/>
    </row>
    <row r="34" spans="1:5" customFormat="1" ht="15" customHeight="1" x14ac:dyDescent="0.2">
      <c r="A34" s="50"/>
      <c r="B34" s="50"/>
      <c r="C34" s="50"/>
      <c r="D34" s="50"/>
      <c r="E34" s="50"/>
    </row>
    <row r="35" spans="1:5" customFormat="1" ht="15" customHeight="1" x14ac:dyDescent="0.25">
      <c r="A35" s="51" t="s">
        <v>1</v>
      </c>
      <c r="B35" s="52"/>
      <c r="C35" s="52"/>
      <c r="D35" s="52"/>
      <c r="E35" s="52"/>
    </row>
    <row r="36" spans="1:5" customFormat="1" ht="15" customHeight="1" x14ac:dyDescent="0.2">
      <c r="A36" s="27" t="s">
        <v>33</v>
      </c>
      <c r="B36" s="52"/>
      <c r="C36" s="52"/>
      <c r="D36" s="52"/>
      <c r="E36" s="53" t="s">
        <v>34</v>
      </c>
    </row>
    <row r="37" spans="1:5" customFormat="1" ht="15" customHeight="1" x14ac:dyDescent="0.25">
      <c r="A37" s="54"/>
      <c r="B37" s="25"/>
      <c r="C37" s="26"/>
      <c r="D37" s="26"/>
      <c r="E37" s="30"/>
    </row>
    <row r="38" spans="1:5" customFormat="1" ht="15" customHeight="1" x14ac:dyDescent="0.2">
      <c r="B38" s="31" t="s">
        <v>35</v>
      </c>
      <c r="C38" s="31" t="s">
        <v>36</v>
      </c>
      <c r="D38" s="32" t="s">
        <v>37</v>
      </c>
      <c r="E38" s="33" t="s">
        <v>38</v>
      </c>
    </row>
    <row r="39" spans="1:5" customFormat="1" ht="15" customHeight="1" x14ac:dyDescent="0.2">
      <c r="B39" s="55">
        <v>98278</v>
      </c>
      <c r="C39" s="56"/>
      <c r="D39" s="57" t="s">
        <v>47</v>
      </c>
      <c r="E39" s="37">
        <v>2857</v>
      </c>
    </row>
    <row r="40" spans="1:5" customFormat="1" ht="15" customHeight="1" x14ac:dyDescent="0.2">
      <c r="B40" s="58"/>
      <c r="C40" s="39" t="s">
        <v>40</v>
      </c>
      <c r="D40" s="40"/>
      <c r="E40" s="41">
        <f>SUM(E39:E39)</f>
        <v>2857</v>
      </c>
    </row>
    <row r="41" spans="1:5" customFormat="1" ht="15" customHeight="1" x14ac:dyDescent="0.25">
      <c r="A41" s="59"/>
      <c r="B41" s="60"/>
      <c r="C41" s="60"/>
      <c r="D41" s="60"/>
      <c r="E41" s="60"/>
    </row>
    <row r="42" spans="1:5" customFormat="1" ht="15" customHeight="1" x14ac:dyDescent="0.25">
      <c r="A42" s="51" t="s">
        <v>17</v>
      </c>
      <c r="B42" s="52"/>
      <c r="C42" s="52"/>
    </row>
    <row r="43" spans="1:5" customFormat="1" ht="15" customHeight="1" x14ac:dyDescent="0.2">
      <c r="A43" s="27" t="s">
        <v>48</v>
      </c>
      <c r="B43" s="26"/>
      <c r="C43" s="26"/>
      <c r="D43" s="26"/>
      <c r="E43" s="28" t="s">
        <v>49</v>
      </c>
    </row>
    <row r="44" spans="1:5" customFormat="1" ht="15" customHeight="1" x14ac:dyDescent="0.2">
      <c r="A44" s="61"/>
      <c r="B44" s="62"/>
      <c r="C44" s="52"/>
      <c r="D44" s="60"/>
      <c r="E44" s="63"/>
    </row>
    <row r="45" spans="1:5" customFormat="1" ht="15" customHeight="1" x14ac:dyDescent="0.2">
      <c r="C45" s="44" t="s">
        <v>36</v>
      </c>
      <c r="D45" s="64" t="s">
        <v>50</v>
      </c>
      <c r="E45" s="33" t="s">
        <v>38</v>
      </c>
    </row>
    <row r="46" spans="1:5" customFormat="1" ht="15" customHeight="1" x14ac:dyDescent="0.2">
      <c r="C46" s="46">
        <v>3769</v>
      </c>
      <c r="D46" s="65" t="s">
        <v>51</v>
      </c>
      <c r="E46" s="37">
        <v>2857</v>
      </c>
    </row>
    <row r="47" spans="1:5" customFormat="1" ht="15" customHeight="1" x14ac:dyDescent="0.2">
      <c r="C47" s="66" t="s">
        <v>40</v>
      </c>
      <c r="D47" s="67"/>
      <c r="E47" s="68">
        <f>SUM(E46:E46)</f>
        <v>2857</v>
      </c>
    </row>
    <row r="48" spans="1:5" customFormat="1" ht="15" customHeight="1" x14ac:dyDescent="0.2"/>
    <row r="49" spans="1:5" customFormat="1" ht="15" customHeight="1" x14ac:dyDescent="0.2"/>
    <row r="50" spans="1:5" customFormat="1" ht="15" customHeight="1" x14ac:dyDescent="0.2"/>
    <row r="51" spans="1:5" customFormat="1" ht="15" customHeight="1" x14ac:dyDescent="0.2"/>
    <row r="52" spans="1:5" customFormat="1" ht="15" customHeight="1" x14ac:dyDescent="0.2"/>
    <row r="53" spans="1:5" customFormat="1" ht="15" customHeight="1" x14ac:dyDescent="0.2"/>
    <row r="54" spans="1:5" customFormat="1" ht="15" customHeight="1" x14ac:dyDescent="0.25">
      <c r="A54" s="99" t="s">
        <v>158</v>
      </c>
    </row>
    <row r="55" spans="1:5" customFormat="1" ht="15" customHeight="1" x14ac:dyDescent="0.2">
      <c r="A55" s="202" t="s">
        <v>30</v>
      </c>
      <c r="B55" s="202"/>
      <c r="C55" s="202"/>
      <c r="D55" s="202"/>
      <c r="E55" s="202"/>
    </row>
    <row r="56" spans="1:5" customFormat="1" ht="15" customHeight="1" x14ac:dyDescent="0.2">
      <c r="A56" s="202" t="s">
        <v>45</v>
      </c>
      <c r="B56" s="202"/>
      <c r="C56" s="202"/>
      <c r="D56" s="202"/>
      <c r="E56" s="202"/>
    </row>
    <row r="57" spans="1:5" customFormat="1" ht="15" customHeight="1" x14ac:dyDescent="0.2">
      <c r="A57" s="201" t="s">
        <v>159</v>
      </c>
      <c r="B57" s="201"/>
      <c r="C57" s="201"/>
      <c r="D57" s="201"/>
      <c r="E57" s="201"/>
    </row>
    <row r="58" spans="1:5" customFormat="1" ht="15" customHeight="1" x14ac:dyDescent="0.2">
      <c r="A58" s="201"/>
      <c r="B58" s="201"/>
      <c r="C58" s="201"/>
      <c r="D58" s="201"/>
      <c r="E58" s="201"/>
    </row>
    <row r="59" spans="1:5" customFormat="1" ht="15" customHeight="1" x14ac:dyDescent="0.2">
      <c r="A59" s="201"/>
      <c r="B59" s="201"/>
      <c r="C59" s="201"/>
      <c r="D59" s="201"/>
      <c r="E59" s="201"/>
    </row>
    <row r="60" spans="1:5" customFormat="1" ht="15" customHeight="1" x14ac:dyDescent="0.2">
      <c r="A60" s="201"/>
      <c r="B60" s="201"/>
      <c r="C60" s="201"/>
      <c r="D60" s="201"/>
      <c r="E60" s="201"/>
    </row>
    <row r="61" spans="1:5" customFormat="1" ht="15" customHeight="1" x14ac:dyDescent="0.2">
      <c r="A61" s="201"/>
      <c r="B61" s="201"/>
      <c r="C61" s="201"/>
      <c r="D61" s="201"/>
      <c r="E61" s="201"/>
    </row>
    <row r="62" spans="1:5" customFormat="1" ht="15" customHeight="1" x14ac:dyDescent="0.2">
      <c r="A62" s="24"/>
      <c r="B62" s="24"/>
      <c r="C62" s="24"/>
      <c r="D62" s="24"/>
      <c r="E62" s="24"/>
    </row>
    <row r="63" spans="1:5" customFormat="1" ht="15" customHeight="1" x14ac:dyDescent="0.25">
      <c r="A63" s="25" t="s">
        <v>1</v>
      </c>
      <c r="B63" s="26"/>
      <c r="C63" s="26"/>
      <c r="D63" s="26"/>
      <c r="E63" s="26"/>
    </row>
    <row r="64" spans="1:5" customFormat="1" ht="15" customHeight="1" x14ac:dyDescent="0.2">
      <c r="A64" s="27" t="s">
        <v>33</v>
      </c>
      <c r="E64" t="s">
        <v>34</v>
      </c>
    </row>
    <row r="65" spans="1:5" customFormat="1" ht="15" customHeight="1" x14ac:dyDescent="0.25">
      <c r="B65" s="25"/>
      <c r="C65" s="26"/>
      <c r="D65" s="26"/>
      <c r="E65" s="30"/>
    </row>
    <row r="66" spans="1:5" customFormat="1" ht="15" customHeight="1" x14ac:dyDescent="0.2">
      <c r="A66" s="70"/>
      <c r="B66" s="70"/>
      <c r="C66" s="31" t="s">
        <v>36</v>
      </c>
      <c r="D66" s="32" t="s">
        <v>37</v>
      </c>
      <c r="E66" s="44" t="s">
        <v>38</v>
      </c>
    </row>
    <row r="67" spans="1:5" customFormat="1" ht="15" customHeight="1" x14ac:dyDescent="0.2">
      <c r="A67" s="71"/>
      <c r="B67" s="78"/>
      <c r="C67" s="46">
        <v>6402</v>
      </c>
      <c r="D67" s="74" t="s">
        <v>160</v>
      </c>
      <c r="E67" s="37">
        <v>61732.74</v>
      </c>
    </row>
    <row r="68" spans="1:5" customFormat="1" ht="15" customHeight="1" x14ac:dyDescent="0.2">
      <c r="A68" s="71"/>
      <c r="B68" s="78"/>
      <c r="C68" s="66" t="s">
        <v>40</v>
      </c>
      <c r="D68" s="96"/>
      <c r="E68" s="97">
        <f>SUM(E67:E67)</f>
        <v>61732.74</v>
      </c>
    </row>
    <row r="69" spans="1:5" customFormat="1" ht="15" customHeight="1" x14ac:dyDescent="0.2">
      <c r="A69" s="61"/>
      <c r="B69" s="61"/>
      <c r="C69" s="61"/>
      <c r="D69" s="61"/>
      <c r="E69" s="61"/>
    </row>
    <row r="70" spans="1:5" customFormat="1" ht="15" customHeight="1" x14ac:dyDescent="0.25">
      <c r="A70" s="51" t="s">
        <v>17</v>
      </c>
      <c r="B70" s="52"/>
      <c r="C70" s="52"/>
      <c r="D70" s="52"/>
      <c r="E70" s="61"/>
    </row>
    <row r="71" spans="1:5" customFormat="1" ht="15" customHeight="1" x14ac:dyDescent="0.2">
      <c r="A71" s="87" t="s">
        <v>33</v>
      </c>
      <c r="B71" s="60"/>
      <c r="C71" s="60"/>
      <c r="D71" s="60"/>
      <c r="E71" s="60" t="s">
        <v>34</v>
      </c>
    </row>
    <row r="72" spans="1:5" customFormat="1" ht="15" customHeight="1" x14ac:dyDescent="0.2">
      <c r="A72" s="61"/>
      <c r="B72" s="62"/>
      <c r="C72" s="52"/>
      <c r="D72" s="60"/>
      <c r="E72" s="63"/>
    </row>
    <row r="73" spans="1:5" customFormat="1" ht="15" customHeight="1" x14ac:dyDescent="0.2">
      <c r="A73" s="69"/>
      <c r="B73" s="69"/>
      <c r="C73" s="44" t="s">
        <v>36</v>
      </c>
      <c r="D73" s="77" t="s">
        <v>50</v>
      </c>
      <c r="E73" s="44" t="s">
        <v>38</v>
      </c>
    </row>
    <row r="74" spans="1:5" customFormat="1" ht="15" customHeight="1" x14ac:dyDescent="0.2">
      <c r="A74" s="71"/>
      <c r="B74" s="78"/>
      <c r="C74" s="46">
        <v>6402</v>
      </c>
      <c r="D74" s="138" t="s">
        <v>161</v>
      </c>
      <c r="E74" s="37">
        <v>61732.74</v>
      </c>
    </row>
    <row r="75" spans="1:5" customFormat="1" ht="15" customHeight="1" x14ac:dyDescent="0.2">
      <c r="A75" s="71"/>
      <c r="B75" s="78"/>
      <c r="C75" s="66" t="s">
        <v>40</v>
      </c>
      <c r="D75" s="67"/>
      <c r="E75" s="68">
        <f>SUM(E74:E74)</f>
        <v>61732.74</v>
      </c>
    </row>
    <row r="76" spans="1:5" customFormat="1" ht="15" customHeight="1" x14ac:dyDescent="0.2"/>
    <row r="77" spans="1:5" customFormat="1" ht="15" customHeight="1" x14ac:dyDescent="0.2"/>
    <row r="78" spans="1:5" customFormat="1" ht="15" customHeight="1" x14ac:dyDescent="0.25">
      <c r="A78" s="99" t="s">
        <v>162</v>
      </c>
    </row>
    <row r="79" spans="1:5" customFormat="1" ht="15" customHeight="1" x14ac:dyDescent="0.2">
      <c r="A79" s="202" t="s">
        <v>30</v>
      </c>
      <c r="B79" s="202"/>
      <c r="C79" s="202"/>
      <c r="D79" s="202"/>
      <c r="E79" s="202"/>
    </row>
    <row r="80" spans="1:5" customFormat="1" ht="15" customHeight="1" x14ac:dyDescent="0.2">
      <c r="A80" s="201" t="s">
        <v>163</v>
      </c>
      <c r="B80" s="201"/>
      <c r="C80" s="201"/>
      <c r="D80" s="201"/>
      <c r="E80" s="201"/>
    </row>
    <row r="81" spans="1:5" customFormat="1" ht="15" customHeight="1" x14ac:dyDescent="0.2">
      <c r="A81" s="201"/>
      <c r="B81" s="201"/>
      <c r="C81" s="201"/>
      <c r="D81" s="201"/>
      <c r="E81" s="201"/>
    </row>
    <row r="82" spans="1:5" customFormat="1" ht="15" customHeight="1" x14ac:dyDescent="0.2">
      <c r="A82" s="201"/>
      <c r="B82" s="201"/>
      <c r="C82" s="201"/>
      <c r="D82" s="201"/>
      <c r="E82" s="201"/>
    </row>
    <row r="83" spans="1:5" customFormat="1" ht="15" customHeight="1" x14ac:dyDescent="0.2">
      <c r="A83" s="201"/>
      <c r="B83" s="201"/>
      <c r="C83" s="201"/>
      <c r="D83" s="201"/>
      <c r="E83" s="201"/>
    </row>
    <row r="84" spans="1:5" customFormat="1" ht="15" customHeight="1" x14ac:dyDescent="0.2">
      <c r="A84" s="201"/>
      <c r="B84" s="201"/>
      <c r="C84" s="201"/>
      <c r="D84" s="201"/>
      <c r="E84" s="201"/>
    </row>
    <row r="85" spans="1:5" customFormat="1" ht="15" customHeight="1" x14ac:dyDescent="0.2"/>
    <row r="86" spans="1:5" customFormat="1" ht="15" customHeight="1" x14ac:dyDescent="0.25">
      <c r="A86" s="51" t="s">
        <v>1</v>
      </c>
      <c r="B86" s="26"/>
      <c r="C86" s="26"/>
      <c r="D86" s="26"/>
      <c r="E86" s="26"/>
    </row>
    <row r="87" spans="1:5" customFormat="1" ht="15" customHeight="1" x14ac:dyDescent="0.2">
      <c r="A87" s="87" t="s">
        <v>164</v>
      </c>
      <c r="B87" s="26"/>
      <c r="C87" s="26"/>
      <c r="D87" s="26"/>
      <c r="E87" s="28" t="s">
        <v>165</v>
      </c>
    </row>
    <row r="88" spans="1:5" customFormat="1" ht="15" customHeight="1" x14ac:dyDescent="0.25">
      <c r="A88" s="25"/>
      <c r="B88" s="29"/>
      <c r="C88" s="26"/>
      <c r="D88" s="26"/>
      <c r="E88" s="30"/>
    </row>
    <row r="89" spans="1:5" customFormat="1" ht="15" customHeight="1" x14ac:dyDescent="0.2">
      <c r="B89" s="31" t="s">
        <v>35</v>
      </c>
      <c r="C89" s="31" t="s">
        <v>36</v>
      </c>
      <c r="D89" s="32" t="s">
        <v>37</v>
      </c>
      <c r="E89" s="33" t="s">
        <v>38</v>
      </c>
    </row>
    <row r="90" spans="1:5" customFormat="1" ht="15" customHeight="1" x14ac:dyDescent="0.2">
      <c r="B90" s="55">
        <v>19</v>
      </c>
      <c r="C90" s="73">
        <v>6402</v>
      </c>
      <c r="D90" s="74" t="s">
        <v>57</v>
      </c>
      <c r="E90" s="104">
        <v>521063.39</v>
      </c>
    </row>
    <row r="91" spans="1:5" customFormat="1" ht="15" customHeight="1" x14ac:dyDescent="0.2">
      <c r="B91" s="58"/>
      <c r="C91" s="39" t="s">
        <v>40</v>
      </c>
      <c r="D91" s="40"/>
      <c r="E91" s="41">
        <f>SUM(E90:E90)</f>
        <v>521063.39</v>
      </c>
    </row>
    <row r="92" spans="1:5" customFormat="1" ht="15" customHeight="1" x14ac:dyDescent="0.2"/>
    <row r="93" spans="1:5" customFormat="1" ht="15" customHeight="1" x14ac:dyDescent="0.25">
      <c r="A93" s="51" t="s">
        <v>17</v>
      </c>
      <c r="B93" s="52"/>
      <c r="C93" s="52"/>
      <c r="D93" s="52"/>
      <c r="E93" s="61"/>
    </row>
    <row r="94" spans="1:5" customFormat="1" ht="15" customHeight="1" x14ac:dyDescent="0.2">
      <c r="A94" s="87" t="s">
        <v>33</v>
      </c>
      <c r="B94" s="60"/>
      <c r="C94" s="60"/>
      <c r="D94" s="60"/>
      <c r="E94" s="60" t="s">
        <v>34</v>
      </c>
    </row>
    <row r="95" spans="1:5" customFormat="1" ht="15" customHeight="1" x14ac:dyDescent="0.2">
      <c r="A95" s="61"/>
      <c r="B95" s="62"/>
      <c r="C95" s="52"/>
      <c r="D95" s="60"/>
      <c r="E95" s="63"/>
    </row>
    <row r="96" spans="1:5" customFormat="1" ht="15" customHeight="1" x14ac:dyDescent="0.2">
      <c r="A96" s="69"/>
      <c r="B96" s="69"/>
      <c r="C96" s="44" t="s">
        <v>36</v>
      </c>
      <c r="D96" s="77" t="s">
        <v>50</v>
      </c>
      <c r="E96" s="44" t="s">
        <v>38</v>
      </c>
    </row>
    <row r="97" spans="1:5" customFormat="1" ht="15" customHeight="1" x14ac:dyDescent="0.2">
      <c r="A97" s="71"/>
      <c r="B97" s="78"/>
      <c r="C97" s="46">
        <v>6402</v>
      </c>
      <c r="D97" s="138" t="s">
        <v>161</v>
      </c>
      <c r="E97" s="37">
        <v>521063.39</v>
      </c>
    </row>
    <row r="98" spans="1:5" customFormat="1" ht="15" customHeight="1" x14ac:dyDescent="0.2">
      <c r="A98" s="71"/>
      <c r="B98" s="78"/>
      <c r="C98" s="66" t="s">
        <v>40</v>
      </c>
      <c r="D98" s="67"/>
      <c r="E98" s="68">
        <f>SUM(E97:E97)</f>
        <v>521063.39</v>
      </c>
    </row>
    <row r="99" spans="1:5" customFormat="1" ht="15" customHeight="1" x14ac:dyDescent="0.2"/>
    <row r="100" spans="1:5" customFormat="1" ht="15" customHeight="1" x14ac:dyDescent="0.2"/>
    <row r="101" spans="1:5" customFormat="1" ht="15" customHeight="1" x14ac:dyDescent="0.2"/>
    <row r="102" spans="1:5" customFormat="1" ht="15" customHeight="1" x14ac:dyDescent="0.2"/>
    <row r="103" spans="1:5" customFormat="1" ht="15" customHeight="1" x14ac:dyDescent="0.2"/>
    <row r="104" spans="1:5" customFormat="1" ht="15" customHeight="1" x14ac:dyDescent="0.2"/>
    <row r="105" spans="1:5" customFormat="1" ht="15" customHeight="1" x14ac:dyDescent="0.2"/>
    <row r="106" spans="1:5" customFormat="1" ht="15" customHeight="1" x14ac:dyDescent="0.25">
      <c r="A106" s="99" t="s">
        <v>166</v>
      </c>
    </row>
    <row r="107" spans="1:5" customFormat="1" ht="15" customHeight="1" x14ac:dyDescent="0.2">
      <c r="A107" s="202" t="s">
        <v>30</v>
      </c>
      <c r="B107" s="202"/>
      <c r="C107" s="202"/>
      <c r="D107" s="202"/>
      <c r="E107" s="202"/>
    </row>
    <row r="108" spans="1:5" customFormat="1" ht="15" customHeight="1" x14ac:dyDescent="0.2">
      <c r="A108" s="202" t="s">
        <v>99</v>
      </c>
      <c r="B108" s="202"/>
      <c r="C108" s="202"/>
      <c r="D108" s="202"/>
      <c r="E108" s="202"/>
    </row>
    <row r="109" spans="1:5" customFormat="1" ht="15" customHeight="1" x14ac:dyDescent="0.2">
      <c r="A109" s="203" t="s">
        <v>167</v>
      </c>
      <c r="B109" s="203"/>
      <c r="C109" s="203"/>
      <c r="D109" s="203"/>
      <c r="E109" s="203"/>
    </row>
    <row r="110" spans="1:5" customFormat="1" ht="15" customHeight="1" x14ac:dyDescent="0.2">
      <c r="A110" s="203"/>
      <c r="B110" s="203"/>
      <c r="C110" s="203"/>
      <c r="D110" s="203"/>
      <c r="E110" s="203"/>
    </row>
    <row r="111" spans="1:5" customFormat="1" ht="15" customHeight="1" x14ac:dyDescent="0.2">
      <c r="A111" s="203"/>
      <c r="B111" s="203"/>
      <c r="C111" s="203"/>
      <c r="D111" s="203"/>
      <c r="E111" s="203"/>
    </row>
    <row r="112" spans="1:5" customFormat="1" ht="15" customHeight="1" x14ac:dyDescent="0.2">
      <c r="A112" s="203"/>
      <c r="B112" s="203"/>
      <c r="C112" s="203"/>
      <c r="D112" s="203"/>
      <c r="E112" s="203"/>
    </row>
    <row r="113" spans="1:5" customFormat="1" ht="15" customHeight="1" x14ac:dyDescent="0.2">
      <c r="A113" s="203"/>
      <c r="B113" s="203"/>
      <c r="C113" s="203"/>
      <c r="D113" s="203"/>
      <c r="E113" s="203"/>
    </row>
    <row r="114" spans="1:5" customFormat="1" ht="15" customHeight="1" x14ac:dyDescent="0.2">
      <c r="A114" s="203"/>
      <c r="B114" s="203"/>
      <c r="C114" s="203"/>
      <c r="D114" s="203"/>
      <c r="E114" s="203"/>
    </row>
    <row r="115" spans="1:5" customFormat="1" ht="15" customHeight="1" x14ac:dyDescent="0.2">
      <c r="A115" s="50"/>
      <c r="B115" s="122"/>
      <c r="C115" s="50"/>
      <c r="D115" s="50"/>
      <c r="E115" s="50"/>
    </row>
    <row r="116" spans="1:5" customFormat="1" ht="15" customHeight="1" x14ac:dyDescent="0.25">
      <c r="A116" s="51" t="s">
        <v>1</v>
      </c>
      <c r="B116" s="88"/>
      <c r="C116" s="52"/>
      <c r="D116" s="52"/>
      <c r="E116" s="52"/>
    </row>
    <row r="117" spans="1:5" customFormat="1" ht="15" customHeight="1" x14ac:dyDescent="0.2">
      <c r="A117" s="87" t="s">
        <v>164</v>
      </c>
      <c r="B117" s="52"/>
      <c r="C117" s="52"/>
      <c r="D117" s="52"/>
      <c r="E117" s="53" t="s">
        <v>168</v>
      </c>
    </row>
    <row r="118" spans="1:5" customFormat="1" ht="15" customHeight="1" x14ac:dyDescent="0.25">
      <c r="A118" s="54"/>
      <c r="B118" s="123"/>
      <c r="C118" s="26"/>
      <c r="D118" s="26"/>
      <c r="E118" s="30"/>
    </row>
    <row r="119" spans="1:5" customFormat="1" ht="15" customHeight="1" x14ac:dyDescent="0.2">
      <c r="B119" s="31" t="s">
        <v>35</v>
      </c>
      <c r="C119" s="31" t="s">
        <v>36</v>
      </c>
      <c r="D119" s="32" t="s">
        <v>37</v>
      </c>
      <c r="E119" s="33" t="s">
        <v>38</v>
      </c>
    </row>
    <row r="120" spans="1:5" customFormat="1" ht="15" customHeight="1" x14ac:dyDescent="0.2">
      <c r="B120" s="34">
        <v>38587005</v>
      </c>
      <c r="C120" s="101"/>
      <c r="D120" s="74" t="s">
        <v>169</v>
      </c>
      <c r="E120" s="37">
        <v>866555.61</v>
      </c>
    </row>
    <row r="121" spans="1:5" customFormat="1" ht="15" customHeight="1" x14ac:dyDescent="0.2">
      <c r="B121" s="58"/>
      <c r="C121" s="39" t="s">
        <v>40</v>
      </c>
      <c r="D121" s="40"/>
      <c r="E121" s="41">
        <f>SUM(E120:E120)</f>
        <v>866555.61</v>
      </c>
    </row>
    <row r="122" spans="1:5" customFormat="1" ht="15" customHeight="1" x14ac:dyDescent="0.2"/>
    <row r="123" spans="1:5" customFormat="1" ht="15" customHeight="1" x14ac:dyDescent="0.25">
      <c r="A123" s="51" t="s">
        <v>17</v>
      </c>
      <c r="B123" s="52"/>
      <c r="C123" s="52"/>
      <c r="D123" s="54"/>
      <c r="E123" s="54"/>
    </row>
    <row r="124" spans="1:5" customFormat="1" ht="15" customHeight="1" x14ac:dyDescent="0.2">
      <c r="A124" s="27" t="s">
        <v>33</v>
      </c>
      <c r="B124" s="26"/>
      <c r="C124" s="26"/>
      <c r="D124" s="26"/>
      <c r="E124" s="28" t="s">
        <v>34</v>
      </c>
    </row>
    <row r="125" spans="1:5" customFormat="1" ht="15" customHeight="1" x14ac:dyDescent="0.2">
      <c r="A125" s="61"/>
      <c r="B125" s="62"/>
      <c r="C125" s="52"/>
      <c r="D125" s="61"/>
      <c r="E125" s="63"/>
    </row>
    <row r="126" spans="1:5" customFormat="1" ht="15" customHeight="1" x14ac:dyDescent="0.2">
      <c r="A126" s="69"/>
      <c r="B126" s="69"/>
      <c r="C126" s="44" t="s">
        <v>36</v>
      </c>
      <c r="D126" s="77" t="s">
        <v>50</v>
      </c>
      <c r="E126" s="44" t="s">
        <v>38</v>
      </c>
    </row>
    <row r="127" spans="1:5" customFormat="1" ht="15" customHeight="1" x14ac:dyDescent="0.2">
      <c r="A127" s="86"/>
      <c r="B127" s="72"/>
      <c r="C127" s="46">
        <v>6409</v>
      </c>
      <c r="D127" s="79" t="s">
        <v>72</v>
      </c>
      <c r="E127" s="37">
        <v>866555.61</v>
      </c>
    </row>
    <row r="128" spans="1:5" customFormat="1" ht="15" customHeight="1" x14ac:dyDescent="0.2">
      <c r="A128" s="95"/>
      <c r="B128" s="52"/>
      <c r="C128" s="66" t="s">
        <v>40</v>
      </c>
      <c r="D128" s="67"/>
      <c r="E128" s="68">
        <f>SUM(E127:E127)</f>
        <v>866555.61</v>
      </c>
    </row>
    <row r="129" spans="1:5" customFormat="1" ht="15" customHeight="1" x14ac:dyDescent="0.2"/>
    <row r="130" spans="1:5" customFormat="1" ht="15" customHeight="1" x14ac:dyDescent="0.2"/>
    <row r="131" spans="1:5" customFormat="1" ht="15" customHeight="1" x14ac:dyDescent="0.25">
      <c r="A131" s="99" t="s">
        <v>170</v>
      </c>
    </row>
    <row r="132" spans="1:5" customFormat="1" ht="15" customHeight="1" x14ac:dyDescent="0.2">
      <c r="A132" s="202" t="s">
        <v>30</v>
      </c>
      <c r="B132" s="202"/>
      <c r="C132" s="202"/>
      <c r="D132" s="202"/>
      <c r="E132" s="202"/>
    </row>
    <row r="133" spans="1:5" customFormat="1" ht="15" customHeight="1" x14ac:dyDescent="0.2">
      <c r="A133" s="202" t="s">
        <v>31</v>
      </c>
      <c r="B133" s="202"/>
      <c r="C133" s="202"/>
      <c r="D133" s="202"/>
      <c r="E133" s="202"/>
    </row>
    <row r="134" spans="1:5" customFormat="1" ht="15" customHeight="1" x14ac:dyDescent="0.2">
      <c r="A134" s="203" t="s">
        <v>171</v>
      </c>
      <c r="B134" s="203"/>
      <c r="C134" s="203"/>
      <c r="D134" s="203"/>
      <c r="E134" s="203"/>
    </row>
    <row r="135" spans="1:5" customFormat="1" ht="15" customHeight="1" x14ac:dyDescent="0.2">
      <c r="A135" s="203"/>
      <c r="B135" s="203"/>
      <c r="C135" s="203"/>
      <c r="D135" s="203"/>
      <c r="E135" s="203"/>
    </row>
    <row r="136" spans="1:5" customFormat="1" ht="15" customHeight="1" x14ac:dyDescent="0.2">
      <c r="A136" s="203"/>
      <c r="B136" s="203"/>
      <c r="C136" s="203"/>
      <c r="D136" s="203"/>
      <c r="E136" s="203"/>
    </row>
    <row r="137" spans="1:5" customFormat="1" ht="15" customHeight="1" x14ac:dyDescent="0.2">
      <c r="A137" s="203"/>
      <c r="B137" s="203"/>
      <c r="C137" s="203"/>
      <c r="D137" s="203"/>
      <c r="E137" s="203"/>
    </row>
    <row r="138" spans="1:5" customFormat="1" ht="15" customHeight="1" x14ac:dyDescent="0.2">
      <c r="A138" s="203"/>
      <c r="B138" s="203"/>
      <c r="C138" s="203"/>
      <c r="D138" s="203"/>
      <c r="E138" s="203"/>
    </row>
    <row r="139" spans="1:5" customFormat="1" ht="15" customHeight="1" x14ac:dyDescent="0.2">
      <c r="A139" s="203"/>
      <c r="B139" s="203"/>
      <c r="C139" s="203"/>
      <c r="D139" s="203"/>
      <c r="E139" s="203"/>
    </row>
    <row r="140" spans="1:5" customFormat="1" ht="15" customHeight="1" x14ac:dyDescent="0.2"/>
    <row r="141" spans="1:5" customFormat="1" ht="15" customHeight="1" x14ac:dyDescent="0.25">
      <c r="A141" s="51" t="s">
        <v>1</v>
      </c>
      <c r="B141" s="52"/>
      <c r="C141" s="52"/>
      <c r="D141" s="52"/>
      <c r="E141" s="52"/>
    </row>
    <row r="142" spans="1:5" customFormat="1" ht="15" customHeight="1" x14ac:dyDescent="0.2">
      <c r="A142" s="87" t="s">
        <v>62</v>
      </c>
      <c r="B142" s="52"/>
      <c r="C142" s="52"/>
      <c r="D142" s="52"/>
      <c r="E142" s="53" t="s">
        <v>63</v>
      </c>
    </row>
    <row r="143" spans="1:5" customFormat="1" ht="15" customHeight="1" x14ac:dyDescent="0.25">
      <c r="A143" s="61"/>
      <c r="B143" s="51"/>
      <c r="C143" s="52"/>
      <c r="D143" s="52"/>
      <c r="E143" s="90"/>
    </row>
    <row r="144" spans="1:5" customFormat="1" ht="15" customHeight="1" x14ac:dyDescent="0.2">
      <c r="B144" s="44" t="s">
        <v>35</v>
      </c>
      <c r="C144" s="44" t="s">
        <v>36</v>
      </c>
      <c r="D144" s="108" t="s">
        <v>37</v>
      </c>
      <c r="E144" s="119" t="s">
        <v>172</v>
      </c>
    </row>
    <row r="145" spans="1:5" customFormat="1" ht="15" customHeight="1" x14ac:dyDescent="0.2">
      <c r="B145" s="34">
        <v>36513899</v>
      </c>
      <c r="C145" s="56"/>
      <c r="D145" s="74" t="s">
        <v>70</v>
      </c>
      <c r="E145" s="37">
        <v>6292435.25</v>
      </c>
    </row>
    <row r="146" spans="1:5" customFormat="1" ht="15" customHeight="1" x14ac:dyDescent="0.2">
      <c r="B146" s="34">
        <v>36113899</v>
      </c>
      <c r="C146" s="56"/>
      <c r="D146" s="74" t="s">
        <v>70</v>
      </c>
      <c r="E146" s="37">
        <v>1110429.75</v>
      </c>
    </row>
    <row r="147" spans="1:5" customFormat="1" ht="15" customHeight="1" x14ac:dyDescent="0.2">
      <c r="B147" s="126"/>
      <c r="C147" s="66" t="s">
        <v>40</v>
      </c>
      <c r="D147" s="96"/>
      <c r="E147" s="97">
        <f>SUM(E145:E146)</f>
        <v>7402865</v>
      </c>
    </row>
    <row r="148" spans="1:5" customFormat="1" ht="15" customHeight="1" x14ac:dyDescent="0.25">
      <c r="A148" s="59"/>
      <c r="B148" s="60"/>
      <c r="C148" s="60"/>
      <c r="D148" s="60"/>
      <c r="E148" s="60"/>
    </row>
    <row r="149" spans="1:5" customFormat="1" ht="15" customHeight="1" x14ac:dyDescent="0.25">
      <c r="A149" s="51" t="s">
        <v>17</v>
      </c>
      <c r="B149" s="52"/>
      <c r="C149" s="52"/>
      <c r="D149" s="54"/>
      <c r="E149" s="54"/>
    </row>
    <row r="150" spans="1:5" customFormat="1" ht="15" customHeight="1" x14ac:dyDescent="0.2">
      <c r="A150" s="87" t="s">
        <v>76</v>
      </c>
      <c r="B150" s="52"/>
      <c r="C150" s="52"/>
      <c r="D150" s="52"/>
      <c r="E150" s="53" t="s">
        <v>63</v>
      </c>
    </row>
    <row r="151" spans="1:5" customFormat="1" ht="15" customHeight="1" x14ac:dyDescent="0.2">
      <c r="A151" s="61"/>
      <c r="B151" s="62"/>
      <c r="C151" s="52"/>
      <c r="D151" s="61"/>
      <c r="E151" s="63"/>
    </row>
    <row r="152" spans="1:5" customFormat="1" ht="15" customHeight="1" x14ac:dyDescent="0.2">
      <c r="A152" s="69"/>
      <c r="B152" s="69"/>
      <c r="C152" s="44" t="s">
        <v>36</v>
      </c>
      <c r="D152" s="77" t="s">
        <v>50</v>
      </c>
      <c r="E152" s="44" t="s">
        <v>38</v>
      </c>
    </row>
    <row r="153" spans="1:5" customFormat="1" ht="15" customHeight="1" x14ac:dyDescent="0.2">
      <c r="A153" s="86"/>
      <c r="B153" s="72"/>
      <c r="C153" s="46">
        <v>4357</v>
      </c>
      <c r="D153" s="79" t="s">
        <v>71</v>
      </c>
      <c r="E153" s="37">
        <v>7402865</v>
      </c>
    </row>
    <row r="154" spans="1:5" customFormat="1" ht="15" customHeight="1" x14ac:dyDescent="0.2">
      <c r="A154" s="95"/>
      <c r="B154" s="52"/>
      <c r="C154" s="66" t="s">
        <v>40</v>
      </c>
      <c r="D154" s="67"/>
      <c r="E154" s="68">
        <f>SUM(E153:E153)</f>
        <v>7402865</v>
      </c>
    </row>
    <row r="155" spans="1:5" customFormat="1" ht="15" customHeight="1" x14ac:dyDescent="0.2"/>
    <row r="156" spans="1:5" customFormat="1" ht="15" customHeight="1" x14ac:dyDescent="0.2"/>
    <row r="157" spans="1:5" customFormat="1" ht="15" customHeight="1" x14ac:dyDescent="0.2"/>
    <row r="158" spans="1:5" customFormat="1" ht="15" customHeight="1" x14ac:dyDescent="0.25">
      <c r="A158" s="99" t="s">
        <v>173</v>
      </c>
    </row>
    <row r="159" spans="1:5" customFormat="1" ht="15" customHeight="1" x14ac:dyDescent="0.2">
      <c r="A159" s="204" t="s">
        <v>53</v>
      </c>
      <c r="B159" s="204"/>
      <c r="C159" s="204"/>
      <c r="D159" s="204"/>
      <c r="E159" s="204"/>
    </row>
    <row r="160" spans="1:5" customFormat="1" ht="15" customHeight="1" x14ac:dyDescent="0.2">
      <c r="A160" s="202" t="s">
        <v>31</v>
      </c>
      <c r="B160" s="202"/>
      <c r="C160" s="202"/>
      <c r="D160" s="202"/>
      <c r="E160" s="202"/>
    </row>
    <row r="161" spans="1:5" customFormat="1" ht="15" customHeight="1" x14ac:dyDescent="0.2">
      <c r="A161" s="203" t="s">
        <v>174</v>
      </c>
      <c r="B161" s="203"/>
      <c r="C161" s="203"/>
      <c r="D161" s="203"/>
      <c r="E161" s="203"/>
    </row>
    <row r="162" spans="1:5" customFormat="1" ht="15" customHeight="1" x14ac:dyDescent="0.2">
      <c r="A162" s="203"/>
      <c r="B162" s="203"/>
      <c r="C162" s="203"/>
      <c r="D162" s="203"/>
      <c r="E162" s="203"/>
    </row>
    <row r="163" spans="1:5" customFormat="1" ht="15" customHeight="1" x14ac:dyDescent="0.2">
      <c r="A163" s="203"/>
      <c r="B163" s="203"/>
      <c r="C163" s="203"/>
      <c r="D163" s="203"/>
      <c r="E163" s="203"/>
    </row>
    <row r="164" spans="1:5" customFormat="1" ht="15" customHeight="1" x14ac:dyDescent="0.2">
      <c r="A164" s="203"/>
      <c r="B164" s="203"/>
      <c r="C164" s="203"/>
      <c r="D164" s="203"/>
      <c r="E164" s="203"/>
    </row>
    <row r="165" spans="1:5" customFormat="1" ht="15" customHeight="1" x14ac:dyDescent="0.2">
      <c r="A165" s="203"/>
      <c r="B165" s="203"/>
      <c r="C165" s="203"/>
      <c r="D165" s="203"/>
      <c r="E165" s="203"/>
    </row>
    <row r="166" spans="1:5" customFormat="1" ht="15" customHeight="1" x14ac:dyDescent="0.2">
      <c r="A166" s="203"/>
      <c r="B166" s="203"/>
      <c r="C166" s="203"/>
      <c r="D166" s="203"/>
      <c r="E166" s="203"/>
    </row>
    <row r="167" spans="1:5" customFormat="1" ht="15" customHeight="1" x14ac:dyDescent="0.2">
      <c r="A167" s="203"/>
      <c r="B167" s="203"/>
      <c r="C167" s="203"/>
      <c r="D167" s="203"/>
      <c r="E167" s="203"/>
    </row>
    <row r="168" spans="1:5" customFormat="1" ht="15" customHeight="1" x14ac:dyDescent="0.2"/>
    <row r="169" spans="1:5" customFormat="1" ht="15" customHeight="1" x14ac:dyDescent="0.25">
      <c r="A169" s="51" t="s">
        <v>1</v>
      </c>
      <c r="B169" s="26"/>
      <c r="C169" s="26"/>
      <c r="D169" s="26"/>
      <c r="E169" s="26"/>
    </row>
    <row r="170" spans="1:5" customFormat="1" ht="15" customHeight="1" x14ac:dyDescent="0.2">
      <c r="A170" s="80" t="s">
        <v>175</v>
      </c>
      <c r="B170" s="26"/>
      <c r="C170" s="26"/>
      <c r="D170" s="26"/>
      <c r="E170" s="28" t="s">
        <v>176</v>
      </c>
    </row>
    <row r="171" spans="1:5" customFormat="1" ht="15" customHeight="1" x14ac:dyDescent="0.25">
      <c r="A171" s="25"/>
      <c r="B171" s="54"/>
      <c r="C171" s="26"/>
      <c r="D171" s="26"/>
      <c r="E171" s="30"/>
    </row>
    <row r="172" spans="1:5" customFormat="1" ht="15" customHeight="1" x14ac:dyDescent="0.2">
      <c r="B172" s="73" t="s">
        <v>35</v>
      </c>
      <c r="C172" s="31" t="s">
        <v>36</v>
      </c>
      <c r="D172" s="32" t="s">
        <v>37</v>
      </c>
      <c r="E172" s="31" t="s">
        <v>38</v>
      </c>
    </row>
    <row r="173" spans="1:5" customFormat="1" ht="15" customHeight="1" x14ac:dyDescent="0.2">
      <c r="B173" s="100">
        <v>33113233</v>
      </c>
      <c r="C173" s="73"/>
      <c r="D173" s="36" t="s">
        <v>39</v>
      </c>
      <c r="E173" s="139">
        <v>262141.95</v>
      </c>
    </row>
    <row r="174" spans="1:5" customFormat="1" ht="15" customHeight="1" x14ac:dyDescent="0.2">
      <c r="B174" s="100">
        <v>33513233</v>
      </c>
      <c r="C174" s="73"/>
      <c r="D174" s="36" t="s">
        <v>39</v>
      </c>
      <c r="E174" s="139">
        <v>1485471.05</v>
      </c>
    </row>
    <row r="175" spans="1:5" customFormat="1" ht="15" customHeight="1" x14ac:dyDescent="0.2">
      <c r="B175" s="118"/>
      <c r="C175" s="39" t="s">
        <v>40</v>
      </c>
      <c r="D175" s="40"/>
      <c r="E175" s="41">
        <f>SUM(E173:E174)</f>
        <v>1747613</v>
      </c>
    </row>
    <row r="176" spans="1:5" customFormat="1" ht="15" customHeight="1" x14ac:dyDescent="0.2">
      <c r="A176" s="54"/>
      <c r="B176" s="76"/>
      <c r="C176" s="116"/>
      <c r="D176" s="26"/>
      <c r="E176" s="117"/>
    </row>
    <row r="177" spans="1:5" customFormat="1" ht="15" customHeight="1" x14ac:dyDescent="0.25">
      <c r="A177" s="25" t="s">
        <v>17</v>
      </c>
      <c r="B177" s="26"/>
      <c r="C177" s="26"/>
      <c r="D177" s="26"/>
      <c r="E177" s="26"/>
    </row>
    <row r="178" spans="1:5" customFormat="1" ht="15" customHeight="1" x14ac:dyDescent="0.2">
      <c r="A178" s="80" t="s">
        <v>175</v>
      </c>
      <c r="B178" s="26"/>
      <c r="C178" s="26"/>
      <c r="D178" s="26"/>
      <c r="E178" s="28" t="s">
        <v>176</v>
      </c>
    </row>
    <row r="179" spans="1:5" customFormat="1" ht="15" customHeight="1" x14ac:dyDescent="0.25">
      <c r="A179" s="25"/>
      <c r="B179" s="54"/>
      <c r="C179" s="26"/>
      <c r="D179" s="26"/>
      <c r="E179" s="30"/>
    </row>
    <row r="180" spans="1:5" customFormat="1" ht="15" customHeight="1" x14ac:dyDescent="0.2">
      <c r="A180" s="85"/>
      <c r="B180" s="70"/>
      <c r="C180" s="31" t="s">
        <v>36</v>
      </c>
      <c r="D180" s="32" t="s">
        <v>50</v>
      </c>
      <c r="E180" s="31" t="s">
        <v>38</v>
      </c>
    </row>
    <row r="181" spans="1:5" customFormat="1" ht="15" customHeight="1" x14ac:dyDescent="0.2">
      <c r="A181" s="86"/>
      <c r="B181" s="72"/>
      <c r="C181" s="73">
        <v>4378</v>
      </c>
      <c r="D181" s="65" t="s">
        <v>51</v>
      </c>
      <c r="E181" s="139">
        <v>1742613</v>
      </c>
    </row>
    <row r="182" spans="1:5" customFormat="1" ht="15" customHeight="1" x14ac:dyDescent="0.2">
      <c r="A182" s="86"/>
      <c r="B182" s="72"/>
      <c r="C182" s="73">
        <v>4378</v>
      </c>
      <c r="D182" s="65" t="s">
        <v>177</v>
      </c>
      <c r="E182" s="139">
        <v>5000</v>
      </c>
    </row>
    <row r="183" spans="1:5" customFormat="1" ht="15" customHeight="1" x14ac:dyDescent="0.2">
      <c r="A183" s="76"/>
      <c r="B183" s="76"/>
      <c r="C183" s="39" t="s">
        <v>40</v>
      </c>
      <c r="D183" s="40"/>
      <c r="E183" s="41">
        <f>SUM(E181:E182)</f>
        <v>1747613</v>
      </c>
    </row>
    <row r="184" spans="1:5" customFormat="1" ht="15" customHeight="1" x14ac:dyDescent="0.2"/>
    <row r="185" spans="1:5" customFormat="1" ht="15" customHeight="1" x14ac:dyDescent="0.2"/>
    <row r="186" spans="1:5" customFormat="1" ht="15" customHeight="1" x14ac:dyDescent="0.25">
      <c r="A186" s="99" t="s">
        <v>178</v>
      </c>
    </row>
    <row r="187" spans="1:5" customFormat="1" ht="15" customHeight="1" x14ac:dyDescent="0.2">
      <c r="A187" s="202" t="s">
        <v>30</v>
      </c>
      <c r="B187" s="202"/>
      <c r="C187" s="202"/>
      <c r="D187" s="202"/>
      <c r="E187" s="202"/>
    </row>
    <row r="188" spans="1:5" customFormat="1" ht="15" customHeight="1" x14ac:dyDescent="0.2">
      <c r="A188" s="202" t="s">
        <v>99</v>
      </c>
      <c r="B188" s="202"/>
      <c r="C188" s="202"/>
      <c r="D188" s="202"/>
      <c r="E188" s="202"/>
    </row>
    <row r="189" spans="1:5" customFormat="1" ht="15" customHeight="1" x14ac:dyDescent="0.2">
      <c r="A189" s="203" t="s">
        <v>179</v>
      </c>
      <c r="B189" s="203"/>
      <c r="C189" s="203"/>
      <c r="D189" s="203"/>
      <c r="E189" s="203"/>
    </row>
    <row r="190" spans="1:5" customFormat="1" ht="15" customHeight="1" x14ac:dyDescent="0.2">
      <c r="A190" s="203"/>
      <c r="B190" s="203"/>
      <c r="C190" s="203"/>
      <c r="D190" s="203"/>
      <c r="E190" s="203"/>
    </row>
    <row r="191" spans="1:5" customFormat="1" ht="15" customHeight="1" x14ac:dyDescent="0.2">
      <c r="A191" s="203"/>
      <c r="B191" s="203"/>
      <c r="C191" s="203"/>
      <c r="D191" s="203"/>
      <c r="E191" s="203"/>
    </row>
    <row r="192" spans="1:5" customFormat="1" ht="15" customHeight="1" x14ac:dyDescent="0.2">
      <c r="A192" s="203"/>
      <c r="B192" s="203"/>
      <c r="C192" s="203"/>
      <c r="D192" s="203"/>
      <c r="E192" s="203"/>
    </row>
    <row r="193" spans="1:5" customFormat="1" ht="15" customHeight="1" x14ac:dyDescent="0.2">
      <c r="A193" s="203"/>
      <c r="B193" s="203"/>
      <c r="C193" s="203"/>
      <c r="D193" s="203"/>
      <c r="E193" s="203"/>
    </row>
    <row r="194" spans="1:5" customFormat="1" ht="15" customHeight="1" x14ac:dyDescent="0.2">
      <c r="A194" s="203"/>
      <c r="B194" s="203"/>
      <c r="C194" s="203"/>
      <c r="D194" s="203"/>
      <c r="E194" s="203"/>
    </row>
    <row r="195" spans="1:5" customFormat="1" ht="15" customHeight="1" x14ac:dyDescent="0.2">
      <c r="A195" s="50"/>
      <c r="B195" s="122"/>
      <c r="C195" s="50"/>
      <c r="D195" s="50"/>
      <c r="E195" s="50"/>
    </row>
    <row r="196" spans="1:5" customFormat="1" ht="15" customHeight="1" x14ac:dyDescent="0.25">
      <c r="A196" s="51" t="s">
        <v>1</v>
      </c>
      <c r="B196" s="88"/>
      <c r="C196" s="52"/>
      <c r="D196" s="52"/>
      <c r="E196" s="52"/>
    </row>
    <row r="197" spans="1:5" customFormat="1" ht="15" customHeight="1" x14ac:dyDescent="0.2">
      <c r="A197" s="87" t="s">
        <v>76</v>
      </c>
      <c r="B197" s="52"/>
      <c r="C197" s="52"/>
      <c r="D197" s="52"/>
      <c r="E197" s="53" t="s">
        <v>63</v>
      </c>
    </row>
    <row r="198" spans="1:5" customFormat="1" ht="15" customHeight="1" x14ac:dyDescent="0.25">
      <c r="A198" s="54"/>
      <c r="B198" s="123"/>
      <c r="C198" s="26"/>
      <c r="D198" s="26"/>
      <c r="E198" s="30"/>
    </row>
    <row r="199" spans="1:5" customFormat="1" ht="15" customHeight="1" x14ac:dyDescent="0.2">
      <c r="B199" s="31" t="s">
        <v>35</v>
      </c>
      <c r="C199" s="31" t="s">
        <v>36</v>
      </c>
      <c r="D199" s="32" t="s">
        <v>37</v>
      </c>
      <c r="E199" s="33" t="s">
        <v>38</v>
      </c>
    </row>
    <row r="200" spans="1:5" customFormat="1" ht="15" customHeight="1" x14ac:dyDescent="0.2">
      <c r="B200" s="34">
        <v>38587505</v>
      </c>
      <c r="C200" s="101"/>
      <c r="D200" s="74" t="s">
        <v>101</v>
      </c>
      <c r="E200" s="37">
        <v>8887768.3000000007</v>
      </c>
    </row>
    <row r="201" spans="1:5" customFormat="1" ht="15" customHeight="1" x14ac:dyDescent="0.2">
      <c r="B201" s="58"/>
      <c r="C201" s="39" t="s">
        <v>40</v>
      </c>
      <c r="D201" s="40"/>
      <c r="E201" s="41">
        <f>SUM(E200:E200)</f>
        <v>8887768.3000000007</v>
      </c>
    </row>
    <row r="202" spans="1:5" customFormat="1" ht="15" customHeight="1" x14ac:dyDescent="0.2"/>
    <row r="203" spans="1:5" customFormat="1" ht="15" customHeight="1" x14ac:dyDescent="0.25">
      <c r="A203" s="51" t="s">
        <v>17</v>
      </c>
      <c r="B203" s="88"/>
      <c r="C203" s="52"/>
      <c r="D203" s="52"/>
      <c r="E203" s="52"/>
    </row>
    <row r="204" spans="1:5" customFormat="1" ht="15" customHeight="1" x14ac:dyDescent="0.2">
      <c r="A204" s="87" t="s">
        <v>33</v>
      </c>
      <c r="B204" s="88"/>
      <c r="C204" s="52"/>
      <c r="D204" s="52"/>
      <c r="E204" s="53" t="s">
        <v>34</v>
      </c>
    </row>
    <row r="205" spans="1:5" customFormat="1" ht="15" customHeight="1" x14ac:dyDescent="0.25">
      <c r="A205" s="61"/>
      <c r="B205" s="102"/>
      <c r="C205" s="52"/>
      <c r="D205" s="52"/>
      <c r="E205" s="90"/>
    </row>
    <row r="206" spans="1:5" customFormat="1" ht="15" customHeight="1" x14ac:dyDescent="0.25">
      <c r="A206" s="61"/>
      <c r="B206" s="102"/>
      <c r="C206" s="44" t="s">
        <v>36</v>
      </c>
      <c r="D206" s="77" t="s">
        <v>50</v>
      </c>
      <c r="E206" s="44" t="s">
        <v>38</v>
      </c>
    </row>
    <row r="207" spans="1:5" customFormat="1" ht="15" customHeight="1" x14ac:dyDescent="0.25">
      <c r="A207" s="61"/>
      <c r="B207" s="102"/>
      <c r="C207" s="46">
        <v>6409</v>
      </c>
      <c r="D207" s="65" t="s">
        <v>72</v>
      </c>
      <c r="E207" s="37">
        <f>-3132000-1568429.7</f>
        <v>-4700429.7</v>
      </c>
    </row>
    <row r="208" spans="1:5" customFormat="1" ht="15" customHeight="1" x14ac:dyDescent="0.25">
      <c r="A208" s="59"/>
      <c r="B208" s="89"/>
      <c r="C208" s="66" t="s">
        <v>40</v>
      </c>
      <c r="D208" s="67"/>
      <c r="E208" s="68">
        <f>SUM(E207:E207)</f>
        <v>-4700429.7</v>
      </c>
    </row>
    <row r="209" spans="1:7" customFormat="1" ht="15" customHeight="1" x14ac:dyDescent="0.25">
      <c r="A209" s="23"/>
      <c r="G209" s="107"/>
    </row>
    <row r="210" spans="1:7" customFormat="1" ht="15" customHeight="1" x14ac:dyDescent="0.25">
      <c r="A210" s="25" t="s">
        <v>17</v>
      </c>
      <c r="B210" s="26"/>
      <c r="C210" s="26"/>
      <c r="D210" s="26"/>
      <c r="E210" s="54"/>
      <c r="G210" s="107"/>
    </row>
    <row r="211" spans="1:7" customFormat="1" ht="15" customHeight="1" x14ac:dyDescent="0.2">
      <c r="A211" s="87" t="s">
        <v>62</v>
      </c>
      <c r="B211" s="26"/>
      <c r="C211" s="26"/>
      <c r="D211" s="26"/>
      <c r="E211" s="28" t="s">
        <v>63</v>
      </c>
      <c r="G211" s="107"/>
    </row>
    <row r="212" spans="1:7" customFormat="1" ht="15" customHeight="1" x14ac:dyDescent="0.2">
      <c r="A212" s="54"/>
      <c r="B212" s="42"/>
      <c r="C212" s="26"/>
      <c r="E212" s="30"/>
      <c r="G212" s="107"/>
    </row>
    <row r="213" spans="1:7" customFormat="1" ht="15" customHeight="1" x14ac:dyDescent="0.2">
      <c r="C213" s="31" t="s">
        <v>36</v>
      </c>
      <c r="D213" s="32" t="s">
        <v>50</v>
      </c>
      <c r="E213" s="44" t="s">
        <v>38</v>
      </c>
      <c r="G213" s="107"/>
    </row>
    <row r="214" spans="1:7" customFormat="1" ht="15" customHeight="1" x14ac:dyDescent="0.2">
      <c r="C214" s="73">
        <v>3122</v>
      </c>
      <c r="D214" s="79" t="s">
        <v>71</v>
      </c>
      <c r="E214" s="37">
        <v>8887768.3000000007</v>
      </c>
      <c r="G214" s="107"/>
    </row>
    <row r="215" spans="1:7" customFormat="1" ht="15" customHeight="1" x14ac:dyDescent="0.2">
      <c r="C215" s="73">
        <v>3122</v>
      </c>
      <c r="D215" s="79" t="s">
        <v>71</v>
      </c>
      <c r="E215" s="37">
        <v>3132000</v>
      </c>
      <c r="G215" s="107"/>
    </row>
    <row r="216" spans="1:7" customFormat="1" ht="15" customHeight="1" x14ac:dyDescent="0.2">
      <c r="C216" s="73">
        <v>3122</v>
      </c>
      <c r="D216" s="79" t="s">
        <v>71</v>
      </c>
      <c r="E216" s="37">
        <v>1568429.7</v>
      </c>
      <c r="G216" s="107">
        <f>SUM(E215:E216)</f>
        <v>4700429.7</v>
      </c>
    </row>
    <row r="217" spans="1:7" customFormat="1" ht="15" customHeight="1" x14ac:dyDescent="0.2">
      <c r="C217" s="39" t="s">
        <v>40</v>
      </c>
      <c r="D217" s="40"/>
      <c r="E217" s="41">
        <f>SUM(E214:E216)</f>
        <v>13588198</v>
      </c>
      <c r="G217" s="107">
        <f>+E208+E217</f>
        <v>8887768.3000000007</v>
      </c>
    </row>
    <row r="218" spans="1:7" customFormat="1" ht="15" customHeight="1" x14ac:dyDescent="0.2">
      <c r="G218" s="107"/>
    </row>
    <row r="219" spans="1:7" customFormat="1" ht="15" customHeight="1" x14ac:dyDescent="0.2">
      <c r="G219" s="107"/>
    </row>
    <row r="220" spans="1:7" customFormat="1" ht="15" customHeight="1" x14ac:dyDescent="0.25">
      <c r="A220" s="99" t="s">
        <v>180</v>
      </c>
      <c r="G220" s="107"/>
    </row>
    <row r="221" spans="1:7" customFormat="1" ht="15" customHeight="1" x14ac:dyDescent="0.2">
      <c r="A221" s="202" t="s">
        <v>30</v>
      </c>
      <c r="B221" s="202"/>
      <c r="C221" s="202"/>
      <c r="D221" s="202"/>
      <c r="E221" s="202"/>
      <c r="G221" s="107"/>
    </row>
    <row r="222" spans="1:7" customFormat="1" ht="15" customHeight="1" x14ac:dyDescent="0.2">
      <c r="A222" s="202" t="s">
        <v>45</v>
      </c>
      <c r="B222" s="202"/>
      <c r="C222" s="202"/>
      <c r="D222" s="202"/>
      <c r="E222" s="202"/>
      <c r="G222" s="107"/>
    </row>
    <row r="223" spans="1:7" customFormat="1" ht="15" customHeight="1" x14ac:dyDescent="0.2">
      <c r="A223" s="201" t="s">
        <v>181</v>
      </c>
      <c r="B223" s="201"/>
      <c r="C223" s="201"/>
      <c r="D223" s="201"/>
      <c r="E223" s="201"/>
      <c r="G223" s="107"/>
    </row>
    <row r="224" spans="1:7" customFormat="1" ht="15" customHeight="1" x14ac:dyDescent="0.2">
      <c r="A224" s="201"/>
      <c r="B224" s="201"/>
      <c r="C224" s="201"/>
      <c r="D224" s="201"/>
      <c r="E224" s="201"/>
      <c r="G224" s="107"/>
    </row>
    <row r="225" spans="1:5" customFormat="1" ht="15" customHeight="1" x14ac:dyDescent="0.2">
      <c r="A225" s="201"/>
      <c r="B225" s="201"/>
      <c r="C225" s="201"/>
      <c r="D225" s="201"/>
      <c r="E225" s="201"/>
    </row>
    <row r="226" spans="1:5" customFormat="1" ht="15" customHeight="1" x14ac:dyDescent="0.2">
      <c r="A226" s="201"/>
      <c r="B226" s="201"/>
      <c r="C226" s="201"/>
      <c r="D226" s="201"/>
      <c r="E226" s="201"/>
    </row>
    <row r="227" spans="1:5" customFormat="1" ht="15" customHeight="1" x14ac:dyDescent="0.2">
      <c r="A227" s="50"/>
      <c r="B227" s="50"/>
      <c r="C227" s="50"/>
      <c r="D227" s="50"/>
      <c r="E227" s="50"/>
    </row>
    <row r="228" spans="1:5" customFormat="1" ht="15" customHeight="1" x14ac:dyDescent="0.25">
      <c r="A228" s="51" t="s">
        <v>1</v>
      </c>
      <c r="B228" s="52"/>
      <c r="C228" s="52"/>
      <c r="D228" s="52"/>
      <c r="E228" s="52"/>
    </row>
    <row r="229" spans="1:5" customFormat="1" ht="15" customHeight="1" x14ac:dyDescent="0.2">
      <c r="A229" s="27" t="s">
        <v>33</v>
      </c>
      <c r="B229" s="52"/>
      <c r="C229" s="52"/>
      <c r="D229" s="52"/>
      <c r="E229" s="53" t="s">
        <v>34</v>
      </c>
    </row>
    <row r="230" spans="1:5" customFormat="1" ht="15" customHeight="1" x14ac:dyDescent="0.25">
      <c r="A230" s="54"/>
      <c r="B230" s="25"/>
      <c r="C230" s="26"/>
      <c r="D230" s="26"/>
      <c r="E230" s="30"/>
    </row>
    <row r="231" spans="1:5" customFormat="1" ht="15" customHeight="1" x14ac:dyDescent="0.2">
      <c r="B231" s="31" t="s">
        <v>35</v>
      </c>
      <c r="C231" s="31" t="s">
        <v>36</v>
      </c>
      <c r="D231" s="32" t="s">
        <v>37</v>
      </c>
      <c r="E231" s="33" t="s">
        <v>38</v>
      </c>
    </row>
    <row r="232" spans="1:5" customFormat="1" ht="15" customHeight="1" x14ac:dyDescent="0.2">
      <c r="B232" s="55">
        <v>98278</v>
      </c>
      <c r="C232" s="56"/>
      <c r="D232" s="57" t="s">
        <v>47</v>
      </c>
      <c r="E232" s="37">
        <v>9762</v>
      </c>
    </row>
    <row r="233" spans="1:5" customFormat="1" ht="15" customHeight="1" x14ac:dyDescent="0.2">
      <c r="B233" s="58"/>
      <c r="C233" s="39" t="s">
        <v>40</v>
      </c>
      <c r="D233" s="40"/>
      <c r="E233" s="41">
        <f>SUM(E232:E232)</f>
        <v>9762</v>
      </c>
    </row>
    <row r="234" spans="1:5" customFormat="1" ht="15" customHeight="1" x14ac:dyDescent="0.25">
      <c r="A234" s="59"/>
      <c r="B234" s="60"/>
      <c r="C234" s="60"/>
      <c r="D234" s="60"/>
      <c r="E234" s="60"/>
    </row>
    <row r="235" spans="1:5" customFormat="1" ht="15" customHeight="1" x14ac:dyDescent="0.25">
      <c r="A235" s="51" t="s">
        <v>17</v>
      </c>
      <c r="B235" s="52"/>
      <c r="C235" s="52"/>
    </row>
    <row r="236" spans="1:5" customFormat="1" ht="15" customHeight="1" x14ac:dyDescent="0.2">
      <c r="A236" s="27" t="s">
        <v>48</v>
      </c>
      <c r="B236" s="26"/>
      <c r="C236" s="26"/>
      <c r="D236" s="26"/>
      <c r="E236" s="28" t="s">
        <v>49</v>
      </c>
    </row>
    <row r="237" spans="1:5" customFormat="1" ht="15" customHeight="1" x14ac:dyDescent="0.2">
      <c r="A237" s="61"/>
      <c r="B237" s="62"/>
      <c r="C237" s="52"/>
      <c r="D237" s="60"/>
      <c r="E237" s="63"/>
    </row>
    <row r="238" spans="1:5" customFormat="1" ht="15" customHeight="1" x14ac:dyDescent="0.2">
      <c r="C238" s="44" t="s">
        <v>36</v>
      </c>
      <c r="D238" s="64" t="s">
        <v>50</v>
      </c>
      <c r="E238" s="33" t="s">
        <v>38</v>
      </c>
    </row>
    <row r="239" spans="1:5" customFormat="1" ht="15" customHeight="1" x14ac:dyDescent="0.2">
      <c r="C239" s="46">
        <v>3769</v>
      </c>
      <c r="D239" s="65" t="s">
        <v>51</v>
      </c>
      <c r="E239" s="37">
        <v>9762</v>
      </c>
    </row>
    <row r="240" spans="1:5" customFormat="1" ht="15" customHeight="1" x14ac:dyDescent="0.2">
      <c r="C240" s="66" t="s">
        <v>40</v>
      </c>
      <c r="D240" s="67"/>
      <c r="E240" s="68">
        <f>SUM(E239:E239)</f>
        <v>9762</v>
      </c>
    </row>
    <row r="241" spans="1:5" customFormat="1" ht="15" customHeight="1" x14ac:dyDescent="0.2"/>
    <row r="242" spans="1:5" customFormat="1" ht="15" customHeight="1" x14ac:dyDescent="0.2"/>
    <row r="243" spans="1:5" customFormat="1" ht="15" customHeight="1" x14ac:dyDescent="0.25">
      <c r="A243" s="99" t="s">
        <v>182</v>
      </c>
    </row>
    <row r="244" spans="1:5" customFormat="1" ht="15" customHeight="1" x14ac:dyDescent="0.2">
      <c r="A244" s="202" t="s">
        <v>30</v>
      </c>
      <c r="B244" s="202"/>
      <c r="C244" s="202"/>
      <c r="D244" s="202"/>
      <c r="E244" s="202"/>
    </row>
    <row r="245" spans="1:5" customFormat="1" ht="15" customHeight="1" x14ac:dyDescent="0.2">
      <c r="A245" s="203" t="s">
        <v>183</v>
      </c>
      <c r="B245" s="203"/>
      <c r="C245" s="203"/>
      <c r="D245" s="203"/>
      <c r="E245" s="203"/>
    </row>
    <row r="246" spans="1:5" customFormat="1" ht="15" customHeight="1" x14ac:dyDescent="0.2">
      <c r="A246" s="203"/>
      <c r="B246" s="203"/>
      <c r="C246" s="203"/>
      <c r="D246" s="203"/>
      <c r="E246" s="203"/>
    </row>
    <row r="247" spans="1:5" customFormat="1" ht="15" customHeight="1" x14ac:dyDescent="0.2">
      <c r="A247" s="203"/>
      <c r="B247" s="203"/>
      <c r="C247" s="203"/>
      <c r="D247" s="203"/>
      <c r="E247" s="203"/>
    </row>
    <row r="248" spans="1:5" customFormat="1" ht="15" customHeight="1" x14ac:dyDescent="0.2">
      <c r="A248" s="203"/>
      <c r="B248" s="203"/>
      <c r="C248" s="203"/>
      <c r="D248" s="203"/>
      <c r="E248" s="203"/>
    </row>
    <row r="249" spans="1:5" customFormat="1" ht="15" customHeight="1" x14ac:dyDescent="0.2">
      <c r="A249" s="203"/>
      <c r="B249" s="203"/>
      <c r="C249" s="203"/>
      <c r="D249" s="203"/>
      <c r="E249" s="203"/>
    </row>
    <row r="250" spans="1:5" customFormat="1" ht="15" customHeight="1" x14ac:dyDescent="0.2">
      <c r="A250" s="203"/>
      <c r="B250" s="203"/>
      <c r="C250" s="203"/>
      <c r="D250" s="203"/>
      <c r="E250" s="203"/>
    </row>
    <row r="251" spans="1:5" customFormat="1" ht="15" customHeight="1" x14ac:dyDescent="0.2">
      <c r="A251" s="203"/>
      <c r="B251" s="203"/>
      <c r="C251" s="203"/>
      <c r="D251" s="203"/>
      <c r="E251" s="203"/>
    </row>
    <row r="252" spans="1:5" customFormat="1" ht="15" customHeight="1" x14ac:dyDescent="0.2">
      <c r="A252" s="203"/>
      <c r="B252" s="203"/>
      <c r="C252" s="203"/>
      <c r="D252" s="203"/>
      <c r="E252" s="203"/>
    </row>
    <row r="253" spans="1:5" customFormat="1" ht="15" customHeight="1" x14ac:dyDescent="0.2">
      <c r="A253" s="24"/>
      <c r="B253" s="24"/>
      <c r="C253" s="24"/>
      <c r="D253" s="24"/>
      <c r="E253" s="24"/>
    </row>
    <row r="254" spans="1:5" customFormat="1" ht="15" customHeight="1" x14ac:dyDescent="0.25">
      <c r="A254" s="25" t="s">
        <v>1</v>
      </c>
      <c r="B254" s="26"/>
      <c r="C254" s="26"/>
      <c r="D254" s="26"/>
      <c r="E254" s="26"/>
    </row>
    <row r="255" spans="1:5" customFormat="1" ht="15" customHeight="1" x14ac:dyDescent="0.2">
      <c r="A255" s="27" t="s">
        <v>33</v>
      </c>
      <c r="B255" s="26"/>
      <c r="C255" s="26"/>
      <c r="D255" s="26"/>
      <c r="E255" s="28" t="s">
        <v>34</v>
      </c>
    </row>
    <row r="256" spans="1:5" customFormat="1" ht="15" customHeight="1" x14ac:dyDescent="0.25">
      <c r="B256" s="25"/>
      <c r="C256" s="26"/>
      <c r="D256" s="26"/>
      <c r="E256" s="30"/>
    </row>
    <row r="257" spans="1:5" customFormat="1" ht="15" customHeight="1" x14ac:dyDescent="0.2">
      <c r="B257" s="70"/>
      <c r="C257" s="31" t="s">
        <v>36</v>
      </c>
      <c r="D257" s="32" t="s">
        <v>37</v>
      </c>
      <c r="E257" s="33" t="s">
        <v>38</v>
      </c>
    </row>
    <row r="258" spans="1:5" customFormat="1" ht="15" customHeight="1" x14ac:dyDescent="0.2">
      <c r="B258" s="106"/>
      <c r="C258" s="73">
        <v>6172</v>
      </c>
      <c r="D258" s="140" t="s">
        <v>184</v>
      </c>
      <c r="E258" s="82">
        <v>74605</v>
      </c>
    </row>
    <row r="259" spans="1:5" customFormat="1" ht="15" customHeight="1" x14ac:dyDescent="0.2">
      <c r="B259" s="106"/>
      <c r="C259" s="39" t="s">
        <v>40</v>
      </c>
      <c r="D259" s="40"/>
      <c r="E259" s="41">
        <f>SUM(E258:E258)</f>
        <v>74605</v>
      </c>
    </row>
    <row r="260" spans="1:5" customFormat="1" ht="15" customHeight="1" x14ac:dyDescent="0.2">
      <c r="A260" s="54"/>
      <c r="B260" s="54"/>
      <c r="C260" s="54"/>
      <c r="D260" s="54"/>
      <c r="E260" s="54"/>
    </row>
    <row r="261" spans="1:5" customFormat="1" ht="15" customHeight="1" x14ac:dyDescent="0.2">
      <c r="A261" s="54"/>
      <c r="B261" s="54"/>
      <c r="C261" s="54"/>
      <c r="D261" s="54"/>
      <c r="E261" s="54"/>
    </row>
    <row r="262" spans="1:5" customFormat="1" ht="15" customHeight="1" x14ac:dyDescent="0.25">
      <c r="A262" s="25" t="s">
        <v>17</v>
      </c>
      <c r="B262" s="26"/>
      <c r="C262" s="26"/>
      <c r="D262" s="26"/>
      <c r="E262" s="54"/>
    </row>
    <row r="263" spans="1:5" customFormat="1" ht="15" customHeight="1" x14ac:dyDescent="0.2">
      <c r="A263" s="27" t="s">
        <v>185</v>
      </c>
      <c r="B263" s="54"/>
      <c r="C263" s="54"/>
      <c r="D263" s="54"/>
      <c r="E263" s="54" t="s">
        <v>186</v>
      </c>
    </row>
    <row r="264" spans="1:5" customFormat="1" ht="15" customHeight="1" x14ac:dyDescent="0.2">
      <c r="A264" s="54"/>
      <c r="B264" s="42"/>
      <c r="C264" s="26"/>
      <c r="E264" s="43"/>
    </row>
    <row r="265" spans="1:5" customFormat="1" ht="15" customHeight="1" x14ac:dyDescent="0.2">
      <c r="B265" s="31" t="s">
        <v>35</v>
      </c>
      <c r="C265" s="31" t="s">
        <v>36</v>
      </c>
      <c r="D265" s="45" t="s">
        <v>37</v>
      </c>
      <c r="E265" s="33" t="s">
        <v>38</v>
      </c>
    </row>
    <row r="266" spans="1:5" customFormat="1" ht="15" customHeight="1" x14ac:dyDescent="0.2">
      <c r="B266" s="120">
        <v>20</v>
      </c>
      <c r="C266" s="46"/>
      <c r="D266" s="79" t="s">
        <v>91</v>
      </c>
      <c r="E266" s="82">
        <v>-1000</v>
      </c>
    </row>
    <row r="267" spans="1:5" customFormat="1" ht="15" customHeight="1" x14ac:dyDescent="0.2">
      <c r="B267" s="55"/>
      <c r="C267" s="39" t="s">
        <v>40</v>
      </c>
      <c r="D267" s="48"/>
      <c r="E267" s="49">
        <f>SUM(E266:E266)</f>
        <v>-1000</v>
      </c>
    </row>
    <row r="268" spans="1:5" customFormat="1" ht="15" customHeight="1" x14ac:dyDescent="0.2"/>
    <row r="269" spans="1:5" customFormat="1" ht="15" customHeight="1" x14ac:dyDescent="0.2">
      <c r="B269" s="70"/>
      <c r="C269" s="31" t="s">
        <v>36</v>
      </c>
      <c r="D269" s="64" t="s">
        <v>50</v>
      </c>
      <c r="E269" s="33" t="s">
        <v>38</v>
      </c>
    </row>
    <row r="270" spans="1:5" customFormat="1" ht="15" customHeight="1" x14ac:dyDescent="0.2">
      <c r="B270" s="71"/>
      <c r="C270" s="46">
        <v>3522</v>
      </c>
      <c r="D270" s="65" t="s">
        <v>51</v>
      </c>
      <c r="E270" s="82">
        <v>75605</v>
      </c>
    </row>
    <row r="271" spans="1:5" customFormat="1" ht="15" customHeight="1" x14ac:dyDescent="0.2">
      <c r="B271" s="106"/>
      <c r="C271" s="39" t="s">
        <v>40</v>
      </c>
      <c r="D271" s="48"/>
      <c r="E271" s="49">
        <f>SUM(E270:E270)</f>
        <v>75605</v>
      </c>
    </row>
    <row r="272" spans="1:5" customFormat="1" ht="15" customHeight="1" x14ac:dyDescent="0.2"/>
    <row r="273" spans="1:5" customFormat="1" ht="15" customHeight="1" x14ac:dyDescent="0.2"/>
    <row r="274" spans="1:5" customFormat="1" ht="15" customHeight="1" x14ac:dyDescent="0.25">
      <c r="A274" s="99" t="s">
        <v>187</v>
      </c>
    </row>
    <row r="275" spans="1:5" customFormat="1" ht="15" customHeight="1" x14ac:dyDescent="0.2">
      <c r="A275" s="202" t="s">
        <v>30</v>
      </c>
      <c r="B275" s="202"/>
      <c r="C275" s="202"/>
      <c r="D275" s="202"/>
      <c r="E275" s="202"/>
    </row>
    <row r="276" spans="1:5" customFormat="1" ht="15" customHeight="1" x14ac:dyDescent="0.2">
      <c r="A276" s="201" t="s">
        <v>188</v>
      </c>
      <c r="B276" s="201"/>
      <c r="C276" s="201"/>
      <c r="D276" s="201"/>
      <c r="E276" s="201"/>
    </row>
    <row r="277" spans="1:5" customFormat="1" ht="15" customHeight="1" x14ac:dyDescent="0.2">
      <c r="A277" s="201"/>
      <c r="B277" s="201"/>
      <c r="C277" s="201"/>
      <c r="D277" s="201"/>
      <c r="E277" s="201"/>
    </row>
    <row r="278" spans="1:5" customFormat="1" ht="15" customHeight="1" x14ac:dyDescent="0.2">
      <c r="A278" s="201"/>
      <c r="B278" s="201"/>
      <c r="C278" s="201"/>
      <c r="D278" s="201"/>
      <c r="E278" s="201"/>
    </row>
    <row r="279" spans="1:5" customFormat="1" ht="15" customHeight="1" x14ac:dyDescent="0.2">
      <c r="A279" s="201"/>
      <c r="B279" s="201"/>
      <c r="C279" s="201"/>
      <c r="D279" s="201"/>
      <c r="E279" s="201"/>
    </row>
    <row r="280" spans="1:5" customFormat="1" ht="15" customHeight="1" x14ac:dyDescent="0.2">
      <c r="A280" s="201"/>
      <c r="B280" s="201"/>
      <c r="C280" s="201"/>
      <c r="D280" s="201"/>
      <c r="E280" s="201"/>
    </row>
    <row r="281" spans="1:5" customFormat="1" ht="15" customHeight="1" x14ac:dyDescent="0.2">
      <c r="A281" s="201"/>
      <c r="B281" s="201"/>
      <c r="C281" s="201"/>
      <c r="D281" s="201"/>
      <c r="E281" s="201"/>
    </row>
    <row r="282" spans="1:5" customFormat="1" ht="15" customHeight="1" x14ac:dyDescent="0.2">
      <c r="A282" s="201"/>
      <c r="B282" s="201"/>
      <c r="C282" s="201"/>
      <c r="D282" s="201"/>
      <c r="E282" s="201"/>
    </row>
    <row r="283" spans="1:5" customFormat="1" ht="15" customHeight="1" x14ac:dyDescent="0.2">
      <c r="A283" s="201"/>
      <c r="B283" s="201"/>
      <c r="C283" s="201"/>
      <c r="D283" s="201"/>
      <c r="E283" s="201"/>
    </row>
    <row r="284" spans="1:5" customFormat="1" ht="15" customHeight="1" x14ac:dyDescent="0.2">
      <c r="A284" s="24"/>
      <c r="B284" s="24"/>
      <c r="C284" s="24"/>
      <c r="D284" s="24"/>
      <c r="E284" s="24"/>
    </row>
    <row r="285" spans="1:5" customFormat="1" ht="15" customHeight="1" x14ac:dyDescent="0.25">
      <c r="A285" s="25" t="s">
        <v>1</v>
      </c>
      <c r="B285" s="26"/>
      <c r="C285" s="26"/>
      <c r="D285" s="26"/>
      <c r="E285" s="26"/>
    </row>
    <row r="286" spans="1:5" customFormat="1" ht="15" customHeight="1" x14ac:dyDescent="0.2">
      <c r="A286" s="27" t="s">
        <v>22</v>
      </c>
      <c r="B286" s="26"/>
      <c r="C286" s="26"/>
      <c r="D286" s="26"/>
      <c r="E286" s="28" t="s">
        <v>189</v>
      </c>
    </row>
    <row r="287" spans="1:5" customFormat="1" ht="15" customHeight="1" x14ac:dyDescent="0.25">
      <c r="A287" s="25"/>
      <c r="B287" s="42"/>
      <c r="C287" s="54"/>
      <c r="D287" s="54"/>
      <c r="E287" s="30"/>
    </row>
    <row r="288" spans="1:5" customFormat="1" ht="15" customHeight="1" x14ac:dyDescent="0.2">
      <c r="A288" s="85"/>
      <c r="B288" s="70"/>
      <c r="C288" s="31" t="s">
        <v>36</v>
      </c>
      <c r="D288" s="32" t="s">
        <v>37</v>
      </c>
      <c r="E288" s="44" t="s">
        <v>38</v>
      </c>
    </row>
    <row r="289" spans="1:5" customFormat="1" ht="15" customHeight="1" x14ac:dyDescent="0.2">
      <c r="A289" s="106"/>
      <c r="B289" s="72"/>
      <c r="C289" s="73"/>
      <c r="D289" s="135" t="s">
        <v>85</v>
      </c>
      <c r="E289" s="104">
        <v>1419619.69</v>
      </c>
    </row>
    <row r="290" spans="1:5" customFormat="1" ht="15" customHeight="1" x14ac:dyDescent="0.2">
      <c r="A290" s="106"/>
      <c r="B290" s="131"/>
      <c r="C290" s="39" t="s">
        <v>40</v>
      </c>
      <c r="D290" s="40"/>
      <c r="E290" s="41">
        <f>SUM(E289:E289)</f>
        <v>1419619.69</v>
      </c>
    </row>
    <row r="291" spans="1:5" customFormat="1" ht="15" customHeight="1" x14ac:dyDescent="0.2">
      <c r="A291" s="106"/>
    </row>
    <row r="292" spans="1:5" customFormat="1" ht="15" customHeight="1" x14ac:dyDescent="0.25">
      <c r="A292" s="25" t="s">
        <v>17</v>
      </c>
      <c r="B292" s="26"/>
      <c r="C292" s="26"/>
      <c r="D292" s="26"/>
      <c r="E292" s="26"/>
    </row>
    <row r="293" spans="1:5" customFormat="1" ht="15" customHeight="1" x14ac:dyDescent="0.2">
      <c r="A293" s="27" t="s">
        <v>22</v>
      </c>
      <c r="B293" s="26"/>
      <c r="C293" s="26"/>
      <c r="D293" s="26"/>
      <c r="E293" s="28" t="s">
        <v>189</v>
      </c>
    </row>
    <row r="294" spans="1:5" customFormat="1" ht="15" customHeight="1" x14ac:dyDescent="0.25">
      <c r="A294" s="25"/>
      <c r="B294" s="54"/>
      <c r="C294" s="26"/>
      <c r="D294" s="26"/>
      <c r="E294" s="30"/>
    </row>
    <row r="295" spans="1:5" customFormat="1" ht="15" customHeight="1" x14ac:dyDescent="0.2">
      <c r="A295" s="78"/>
      <c r="B295" s="70"/>
      <c r="C295" s="31" t="s">
        <v>36</v>
      </c>
      <c r="D295" s="77" t="s">
        <v>50</v>
      </c>
      <c r="E295" s="44" t="s">
        <v>38</v>
      </c>
    </row>
    <row r="296" spans="1:5" customFormat="1" ht="15" customHeight="1" x14ac:dyDescent="0.2">
      <c r="A296" s="78"/>
      <c r="B296" s="72"/>
      <c r="C296" s="46">
        <v>6172</v>
      </c>
      <c r="D296" s="65" t="s">
        <v>51</v>
      </c>
      <c r="E296" s="110">
        <f>900000+100000+90000+70000+5000+5000+45000</f>
        <v>1215000</v>
      </c>
    </row>
    <row r="297" spans="1:5" customFormat="1" ht="15" customHeight="1" x14ac:dyDescent="0.2">
      <c r="A297" s="78"/>
      <c r="B297" s="72"/>
      <c r="C297" s="46">
        <v>6172</v>
      </c>
      <c r="D297" s="65" t="s">
        <v>177</v>
      </c>
      <c r="E297" s="110">
        <f>30000+174619.69</f>
        <v>204619.69</v>
      </c>
    </row>
    <row r="298" spans="1:5" customFormat="1" ht="15" customHeight="1" x14ac:dyDescent="0.2">
      <c r="A298" s="26"/>
      <c r="B298" s="131"/>
      <c r="C298" s="39" t="s">
        <v>40</v>
      </c>
      <c r="D298" s="40"/>
      <c r="E298" s="41">
        <f>SUM(E296:E297)</f>
        <v>1419619.69</v>
      </c>
    </row>
    <row r="299" spans="1:5" customFormat="1" ht="15" customHeight="1" x14ac:dyDescent="0.2"/>
    <row r="300" spans="1:5" customFormat="1" ht="15" customHeight="1" x14ac:dyDescent="0.2"/>
    <row r="301" spans="1:5" customFormat="1" ht="15" customHeight="1" x14ac:dyDescent="0.25">
      <c r="A301" s="99" t="s">
        <v>190</v>
      </c>
    </row>
    <row r="302" spans="1:5" customFormat="1" ht="15" customHeight="1" x14ac:dyDescent="0.2">
      <c r="A302" s="202" t="s">
        <v>191</v>
      </c>
      <c r="B302" s="202"/>
      <c r="C302" s="202"/>
      <c r="D302" s="202"/>
      <c r="E302" s="202"/>
    </row>
    <row r="303" spans="1:5" customFormat="1" ht="15" customHeight="1" x14ac:dyDescent="0.2">
      <c r="A303" s="201" t="s">
        <v>192</v>
      </c>
      <c r="B303" s="201"/>
      <c r="C303" s="201"/>
      <c r="D303" s="201"/>
      <c r="E303" s="201"/>
    </row>
    <row r="304" spans="1:5" customFormat="1" ht="15" customHeight="1" x14ac:dyDescent="0.2">
      <c r="A304" s="201"/>
      <c r="B304" s="201"/>
      <c r="C304" s="201"/>
      <c r="D304" s="201"/>
      <c r="E304" s="201"/>
    </row>
    <row r="305" spans="1:5" customFormat="1" ht="15" customHeight="1" x14ac:dyDescent="0.2">
      <c r="A305" s="201"/>
      <c r="B305" s="201"/>
      <c r="C305" s="201"/>
      <c r="D305" s="201"/>
      <c r="E305" s="201"/>
    </row>
    <row r="306" spans="1:5" customFormat="1" ht="15" customHeight="1" x14ac:dyDescent="0.2">
      <c r="A306" s="201"/>
      <c r="B306" s="201"/>
      <c r="C306" s="201"/>
      <c r="D306" s="201"/>
      <c r="E306" s="201"/>
    </row>
    <row r="307" spans="1:5" customFormat="1" ht="15" customHeight="1" x14ac:dyDescent="0.2">
      <c r="A307" s="201"/>
      <c r="B307" s="201"/>
      <c r="C307" s="201"/>
      <c r="D307" s="201"/>
      <c r="E307" s="201"/>
    </row>
    <row r="308" spans="1:5" customFormat="1" ht="15" customHeight="1" x14ac:dyDescent="0.2">
      <c r="A308" s="201"/>
      <c r="B308" s="201"/>
      <c r="C308" s="201"/>
      <c r="D308" s="201"/>
      <c r="E308" s="201"/>
    </row>
    <row r="309" spans="1:5" customFormat="1" ht="15" customHeight="1" x14ac:dyDescent="0.2">
      <c r="A309" s="201"/>
      <c r="B309" s="201"/>
      <c r="C309" s="201"/>
      <c r="D309" s="201"/>
      <c r="E309" s="201"/>
    </row>
    <row r="310" spans="1:5" customFormat="1" ht="15" customHeight="1" x14ac:dyDescent="0.2">
      <c r="A310" s="201"/>
      <c r="B310" s="201"/>
      <c r="C310" s="201"/>
      <c r="D310" s="201"/>
      <c r="E310" s="201"/>
    </row>
    <row r="311" spans="1:5" customFormat="1" ht="15" customHeight="1" x14ac:dyDescent="0.2">
      <c r="A311" s="124"/>
      <c r="B311" s="133"/>
      <c r="C311" s="124"/>
      <c r="D311" s="124"/>
      <c r="E311" s="124"/>
    </row>
    <row r="312" spans="1:5" customFormat="1" ht="15" customHeight="1" x14ac:dyDescent="0.2">
      <c r="A312" s="124"/>
      <c r="B312" s="133"/>
      <c r="C312" s="124"/>
      <c r="D312" s="124"/>
      <c r="E312" s="124"/>
    </row>
    <row r="313" spans="1:5" customFormat="1" ht="15" customHeight="1" x14ac:dyDescent="0.2">
      <c r="A313" s="124"/>
      <c r="B313" s="133"/>
      <c r="C313" s="124"/>
      <c r="D313" s="124"/>
      <c r="E313" s="124"/>
    </row>
    <row r="314" spans="1:5" customFormat="1" ht="15" customHeight="1" x14ac:dyDescent="0.25">
      <c r="A314" s="51" t="s">
        <v>1</v>
      </c>
      <c r="B314" s="88"/>
      <c r="C314" s="52"/>
      <c r="D314" s="52"/>
      <c r="E314" s="52"/>
    </row>
    <row r="315" spans="1:5" customFormat="1" ht="15" customHeight="1" x14ac:dyDescent="0.2">
      <c r="A315" s="87" t="s">
        <v>55</v>
      </c>
      <c r="B315" s="88"/>
      <c r="C315" s="52"/>
      <c r="D315" s="52"/>
      <c r="E315" s="53" t="s">
        <v>56</v>
      </c>
    </row>
    <row r="316" spans="1:5" customFormat="1" ht="15" customHeight="1" x14ac:dyDescent="0.25">
      <c r="A316" s="61"/>
      <c r="B316" s="102"/>
      <c r="C316" s="52"/>
      <c r="D316" s="52"/>
      <c r="E316" s="90"/>
    </row>
    <row r="317" spans="1:5" customFormat="1" ht="15" customHeight="1" x14ac:dyDescent="0.2">
      <c r="B317" s="44" t="s">
        <v>35</v>
      </c>
      <c r="C317" s="44" t="s">
        <v>36</v>
      </c>
      <c r="D317" s="108" t="s">
        <v>37</v>
      </c>
      <c r="E317" s="44" t="s">
        <v>38</v>
      </c>
    </row>
    <row r="318" spans="1:5" customFormat="1" ht="15" customHeight="1" x14ac:dyDescent="0.2">
      <c r="B318" s="120">
        <v>33047</v>
      </c>
      <c r="C318" s="56"/>
      <c r="D318" s="57" t="s">
        <v>39</v>
      </c>
      <c r="E318" s="37">
        <v>-22000</v>
      </c>
    </row>
    <row r="319" spans="1:5" customFormat="1" ht="15" customHeight="1" x14ac:dyDescent="0.2">
      <c r="B319" s="126"/>
      <c r="C319" s="66" t="s">
        <v>40</v>
      </c>
      <c r="D319" s="96"/>
      <c r="E319" s="97">
        <f>SUM(E318:E318)</f>
        <v>-22000</v>
      </c>
    </row>
    <row r="320" spans="1:5" customFormat="1" ht="15" customHeight="1" x14ac:dyDescent="0.25">
      <c r="A320" s="59"/>
      <c r="B320" s="141"/>
      <c r="C320" s="60"/>
      <c r="D320" s="60"/>
      <c r="E320" s="60"/>
    </row>
    <row r="321" spans="1:5" customFormat="1" ht="15" customHeight="1" x14ac:dyDescent="0.25">
      <c r="A321" s="51" t="s">
        <v>17</v>
      </c>
      <c r="B321" s="52"/>
      <c r="C321" s="52"/>
      <c r="D321" s="52"/>
      <c r="E321" s="61"/>
    </row>
    <row r="322" spans="1:5" customFormat="1" ht="15" customHeight="1" x14ac:dyDescent="0.2">
      <c r="A322" s="87" t="s">
        <v>55</v>
      </c>
      <c r="B322" s="52"/>
      <c r="C322" s="52"/>
      <c r="D322" s="52"/>
      <c r="E322" s="53" t="s">
        <v>56</v>
      </c>
    </row>
    <row r="323" spans="1:5" customFormat="1" ht="15" customHeight="1" x14ac:dyDescent="0.25">
      <c r="A323" s="61"/>
      <c r="B323" s="51"/>
      <c r="C323" s="52"/>
      <c r="D323" s="52"/>
      <c r="E323" s="90"/>
    </row>
    <row r="324" spans="1:5" customFormat="1" ht="15" customHeight="1" x14ac:dyDescent="0.2">
      <c r="C324" s="31" t="s">
        <v>36</v>
      </c>
      <c r="D324" s="32" t="s">
        <v>50</v>
      </c>
      <c r="E324" s="33" t="s">
        <v>38</v>
      </c>
    </row>
    <row r="325" spans="1:5" customFormat="1" ht="15" customHeight="1" x14ac:dyDescent="0.2">
      <c r="C325" s="73">
        <v>3113</v>
      </c>
      <c r="D325" s="74" t="s">
        <v>82</v>
      </c>
      <c r="E325" s="75">
        <v>-1500</v>
      </c>
    </row>
    <row r="326" spans="1:5" customFormat="1" ht="15" customHeight="1" x14ac:dyDescent="0.2">
      <c r="C326" s="39" t="s">
        <v>40</v>
      </c>
      <c r="D326" s="40"/>
      <c r="E326" s="41">
        <f>SUM(E325:E325)</f>
        <v>-1500</v>
      </c>
    </row>
    <row r="327" spans="1:5" customFormat="1" ht="15" customHeight="1" x14ac:dyDescent="0.2"/>
    <row r="328" spans="1:5" customFormat="1" ht="15" customHeight="1" x14ac:dyDescent="0.2">
      <c r="B328" s="44" t="s">
        <v>35</v>
      </c>
      <c r="C328" s="44" t="s">
        <v>36</v>
      </c>
      <c r="D328" s="108" t="s">
        <v>37</v>
      </c>
      <c r="E328" s="44" t="s">
        <v>38</v>
      </c>
    </row>
    <row r="329" spans="1:5" customFormat="1" ht="15" customHeight="1" x14ac:dyDescent="0.2">
      <c r="B329" s="120">
        <v>33047</v>
      </c>
      <c r="C329" s="56"/>
      <c r="D329" s="47" t="s">
        <v>43</v>
      </c>
      <c r="E329" s="37">
        <v>-20500</v>
      </c>
    </row>
    <row r="330" spans="1:5" customFormat="1" ht="15" customHeight="1" x14ac:dyDescent="0.2">
      <c r="B330" s="126"/>
      <c r="C330" s="66" t="s">
        <v>40</v>
      </c>
      <c r="D330" s="96"/>
      <c r="E330" s="97">
        <f>SUM(E329:E329)</f>
        <v>-20500</v>
      </c>
    </row>
    <row r="331" spans="1:5" customFormat="1" ht="15" customHeight="1" x14ac:dyDescent="0.2"/>
    <row r="332" spans="1:5" customFormat="1" ht="15" customHeight="1" x14ac:dyDescent="0.2"/>
    <row r="333" spans="1:5" customFormat="1" ht="15" customHeight="1" x14ac:dyDescent="0.25">
      <c r="A333" s="99" t="s">
        <v>193</v>
      </c>
    </row>
    <row r="334" spans="1:5" customFormat="1" ht="15" customHeight="1" x14ac:dyDescent="0.2">
      <c r="A334" s="202" t="s">
        <v>191</v>
      </c>
      <c r="B334" s="202"/>
      <c r="C334" s="202"/>
      <c r="D334" s="202"/>
      <c r="E334" s="202"/>
    </row>
    <row r="335" spans="1:5" customFormat="1" ht="15" customHeight="1" x14ac:dyDescent="0.2">
      <c r="A335" s="203" t="s">
        <v>194</v>
      </c>
      <c r="B335" s="203"/>
      <c r="C335" s="203"/>
      <c r="D335" s="203"/>
      <c r="E335" s="203"/>
    </row>
    <row r="336" spans="1:5" customFormat="1" ht="15" customHeight="1" x14ac:dyDescent="0.2">
      <c r="A336" s="203"/>
      <c r="B336" s="203"/>
      <c r="C336" s="203"/>
      <c r="D336" s="203"/>
      <c r="E336" s="203"/>
    </row>
    <row r="337" spans="1:5" customFormat="1" ht="15" customHeight="1" x14ac:dyDescent="0.2">
      <c r="A337" s="203"/>
      <c r="B337" s="203"/>
      <c r="C337" s="203"/>
      <c r="D337" s="203"/>
      <c r="E337" s="203"/>
    </row>
    <row r="338" spans="1:5" customFormat="1" ht="15" customHeight="1" x14ac:dyDescent="0.2">
      <c r="A338" s="203"/>
      <c r="B338" s="203"/>
      <c r="C338" s="203"/>
      <c r="D338" s="203"/>
      <c r="E338" s="203"/>
    </row>
    <row r="339" spans="1:5" customFormat="1" ht="15" customHeight="1" x14ac:dyDescent="0.2">
      <c r="A339" s="203"/>
      <c r="B339" s="203"/>
      <c r="C339" s="203"/>
      <c r="D339" s="203"/>
      <c r="E339" s="203"/>
    </row>
    <row r="340" spans="1:5" customFormat="1" ht="15" customHeight="1" x14ac:dyDescent="0.2">
      <c r="A340" s="203"/>
      <c r="B340" s="203"/>
      <c r="C340" s="203"/>
      <c r="D340" s="203"/>
      <c r="E340" s="203"/>
    </row>
    <row r="341" spans="1:5" customFormat="1" ht="15" customHeight="1" x14ac:dyDescent="0.2"/>
    <row r="342" spans="1:5" customFormat="1" ht="15" customHeight="1" x14ac:dyDescent="0.25">
      <c r="A342" s="51" t="s">
        <v>1</v>
      </c>
      <c r="B342" s="52"/>
      <c r="C342" s="52"/>
      <c r="D342" s="52"/>
      <c r="E342" s="52"/>
    </row>
    <row r="343" spans="1:5" customFormat="1" ht="15" customHeight="1" x14ac:dyDescent="0.2">
      <c r="A343" s="87" t="s">
        <v>76</v>
      </c>
      <c r="B343" s="26"/>
      <c r="C343" s="26"/>
      <c r="D343" s="26"/>
      <c r="E343" s="28" t="s">
        <v>63</v>
      </c>
    </row>
    <row r="344" spans="1:5" customFormat="1" ht="15" customHeight="1" x14ac:dyDescent="0.25">
      <c r="A344" s="54"/>
      <c r="B344" s="25"/>
      <c r="C344" s="26"/>
      <c r="D344" s="26"/>
      <c r="E344" s="30"/>
    </row>
    <row r="345" spans="1:5" customFormat="1" ht="15" customHeight="1" x14ac:dyDescent="0.2">
      <c r="B345" s="31" t="s">
        <v>35</v>
      </c>
      <c r="C345" s="31" t="s">
        <v>36</v>
      </c>
      <c r="D345" s="32" t="s">
        <v>37</v>
      </c>
      <c r="E345" s="33" t="s">
        <v>38</v>
      </c>
    </row>
    <row r="346" spans="1:5" customFormat="1" ht="15" customHeight="1" x14ac:dyDescent="0.2">
      <c r="B346" s="100">
        <v>41117007</v>
      </c>
      <c r="C346" s="101"/>
      <c r="D346" s="74" t="s">
        <v>39</v>
      </c>
      <c r="E346" s="37">
        <v>-16.02</v>
      </c>
    </row>
    <row r="347" spans="1:5" customFormat="1" ht="15" customHeight="1" x14ac:dyDescent="0.2">
      <c r="B347" s="58"/>
      <c r="C347" s="39" t="s">
        <v>40</v>
      </c>
      <c r="D347" s="40"/>
      <c r="E347" s="41">
        <f>SUM(E346:E346)</f>
        <v>-16.02</v>
      </c>
    </row>
    <row r="348" spans="1:5" customFormat="1" ht="15" customHeight="1" x14ac:dyDescent="0.2"/>
    <row r="349" spans="1:5" customFormat="1" ht="15" customHeight="1" x14ac:dyDescent="0.25">
      <c r="A349" s="51" t="s">
        <v>1</v>
      </c>
      <c r="B349" s="52"/>
      <c r="C349" s="52"/>
      <c r="D349" s="52"/>
      <c r="E349" s="52"/>
    </row>
    <row r="350" spans="1:5" customFormat="1" ht="15" customHeight="1" x14ac:dyDescent="0.2">
      <c r="A350" s="87" t="s">
        <v>62</v>
      </c>
      <c r="B350" s="26"/>
      <c r="C350" s="26"/>
      <c r="D350" s="26"/>
      <c r="E350" s="28" t="s">
        <v>195</v>
      </c>
    </row>
    <row r="351" spans="1:5" customFormat="1" ht="15" customHeight="1" x14ac:dyDescent="0.25">
      <c r="A351" s="54"/>
      <c r="B351" s="25"/>
      <c r="C351" s="26"/>
      <c r="D351" s="26"/>
      <c r="E351" s="30"/>
    </row>
    <row r="352" spans="1:5" customFormat="1" ht="15" customHeight="1" x14ac:dyDescent="0.2">
      <c r="B352" s="31" t="s">
        <v>35</v>
      </c>
      <c r="C352" s="31" t="s">
        <v>36</v>
      </c>
      <c r="D352" s="32" t="s">
        <v>37</v>
      </c>
      <c r="E352" s="33" t="s">
        <v>38</v>
      </c>
    </row>
    <row r="353" spans="1:7" customFormat="1" ht="15" customHeight="1" x14ac:dyDescent="0.2">
      <c r="B353" s="100">
        <v>41595113</v>
      </c>
      <c r="C353" s="101"/>
      <c r="D353" s="142" t="s">
        <v>196</v>
      </c>
      <c r="E353" s="37">
        <v>-869781.7</v>
      </c>
      <c r="G353" s="107"/>
    </row>
    <row r="354" spans="1:7" customFormat="1" ht="15" customHeight="1" x14ac:dyDescent="0.2">
      <c r="B354" s="100">
        <v>41595823</v>
      </c>
      <c r="C354" s="101"/>
      <c r="D354" s="65" t="s">
        <v>197</v>
      </c>
      <c r="E354" s="37">
        <v>-838693.75</v>
      </c>
      <c r="G354" s="107"/>
    </row>
    <row r="355" spans="1:7" customFormat="1" ht="15" customHeight="1" x14ac:dyDescent="0.2">
      <c r="B355" s="58"/>
      <c r="C355" s="39" t="s">
        <v>40</v>
      </c>
      <c r="D355" s="40"/>
      <c r="E355" s="41">
        <f>SUM(E353:E354)</f>
        <v>-1708475.45</v>
      </c>
      <c r="G355" s="107">
        <f>+E347+E355</f>
        <v>-1708491.47</v>
      </c>
    </row>
    <row r="356" spans="1:7" customFormat="1" ht="15" customHeight="1" x14ac:dyDescent="0.2">
      <c r="G356" s="107"/>
    </row>
    <row r="357" spans="1:7" customFormat="1" ht="15" customHeight="1" x14ac:dyDescent="0.25">
      <c r="A357" s="25" t="s">
        <v>17</v>
      </c>
      <c r="B357" s="26"/>
      <c r="C357" s="26"/>
      <c r="D357" s="26"/>
      <c r="E357" s="26"/>
      <c r="G357" s="107"/>
    </row>
    <row r="358" spans="1:7" customFormat="1" ht="15" customHeight="1" x14ac:dyDescent="0.2">
      <c r="A358" s="80" t="s">
        <v>62</v>
      </c>
      <c r="B358" s="26"/>
      <c r="C358" s="26"/>
      <c r="D358" s="26"/>
      <c r="E358" s="28" t="s">
        <v>195</v>
      </c>
      <c r="G358" s="107"/>
    </row>
    <row r="359" spans="1:7" customFormat="1" ht="15" customHeight="1" x14ac:dyDescent="0.25">
      <c r="A359" s="25"/>
      <c r="B359" s="54"/>
      <c r="C359" s="26"/>
      <c r="D359" s="26"/>
      <c r="E359" s="30"/>
      <c r="G359" s="107"/>
    </row>
    <row r="360" spans="1:7" customFormat="1" ht="15" customHeight="1" x14ac:dyDescent="0.2">
      <c r="A360" s="85"/>
      <c r="B360" s="70"/>
      <c r="C360" s="31" t="s">
        <v>36</v>
      </c>
      <c r="D360" s="77" t="s">
        <v>50</v>
      </c>
      <c r="E360" s="44" t="s">
        <v>38</v>
      </c>
      <c r="G360" s="107"/>
    </row>
    <row r="361" spans="1:7" customFormat="1" ht="15" customHeight="1" x14ac:dyDescent="0.2">
      <c r="A361" s="86"/>
      <c r="B361" s="72"/>
      <c r="C361" s="73">
        <v>2143</v>
      </c>
      <c r="D361" s="105" t="s">
        <v>58</v>
      </c>
      <c r="E361" s="75">
        <v>-869780.89</v>
      </c>
      <c r="G361" s="107"/>
    </row>
    <row r="362" spans="1:7" customFormat="1" ht="15" customHeight="1" x14ac:dyDescent="0.2">
      <c r="A362" s="86"/>
      <c r="B362" s="72"/>
      <c r="C362" s="73">
        <v>2143</v>
      </c>
      <c r="D362" s="65" t="s">
        <v>152</v>
      </c>
      <c r="E362" s="75">
        <v>-838693.75</v>
      </c>
      <c r="G362" s="107"/>
    </row>
    <row r="363" spans="1:7" customFormat="1" ht="15" customHeight="1" x14ac:dyDescent="0.2">
      <c r="A363" s="103"/>
      <c r="B363" s="143"/>
      <c r="C363" s="39" t="s">
        <v>40</v>
      </c>
      <c r="D363" s="40"/>
      <c r="E363" s="41">
        <f>SUM(E361:E362)</f>
        <v>-1708474.6400000001</v>
      </c>
      <c r="G363" s="107">
        <f>+E363+E370</f>
        <v>-1708491.4700000002</v>
      </c>
    </row>
    <row r="364" spans="1:7" customFormat="1" ht="15" customHeight="1" x14ac:dyDescent="0.2">
      <c r="G364" s="107"/>
    </row>
    <row r="365" spans="1:7" customFormat="1" ht="15" customHeight="1" x14ac:dyDescent="0.25">
      <c r="A365" s="51" t="s">
        <v>17</v>
      </c>
      <c r="B365" s="88"/>
      <c r="C365" s="52"/>
      <c r="D365" s="52"/>
      <c r="E365" s="52"/>
      <c r="G365" s="107"/>
    </row>
    <row r="366" spans="1:7" customFormat="1" ht="15" customHeight="1" x14ac:dyDescent="0.2">
      <c r="A366" s="87" t="s">
        <v>33</v>
      </c>
      <c r="B366" s="88"/>
      <c r="C366" s="52"/>
      <c r="D366" s="52"/>
      <c r="E366" s="53" t="s">
        <v>34</v>
      </c>
      <c r="G366" s="107"/>
    </row>
    <row r="367" spans="1:7" customFormat="1" ht="15" customHeight="1" x14ac:dyDescent="0.25">
      <c r="A367" s="61"/>
      <c r="B367" s="102"/>
      <c r="C367" s="52"/>
      <c r="D367" s="52"/>
      <c r="E367" s="90"/>
      <c r="G367" s="107"/>
    </row>
    <row r="368" spans="1:7" customFormat="1" ht="15" customHeight="1" x14ac:dyDescent="0.2">
      <c r="A368" s="69"/>
      <c r="B368" s="70"/>
      <c r="C368" s="44" t="s">
        <v>36</v>
      </c>
      <c r="D368" s="91" t="s">
        <v>50</v>
      </c>
      <c r="E368" s="31" t="s">
        <v>38</v>
      </c>
      <c r="G368" s="107"/>
    </row>
    <row r="369" spans="1:5" customFormat="1" ht="15" customHeight="1" x14ac:dyDescent="0.2">
      <c r="A369" s="71"/>
      <c r="B369" s="78"/>
      <c r="C369" s="46">
        <v>6409</v>
      </c>
      <c r="D369" s="65" t="s">
        <v>72</v>
      </c>
      <c r="E369" s="37">
        <f>-16.02-0.81</f>
        <v>-16.829999999999998</v>
      </c>
    </row>
    <row r="370" spans="1:5" customFormat="1" ht="15" customHeight="1" x14ac:dyDescent="0.2">
      <c r="A370" s="95"/>
      <c r="B370" s="103"/>
      <c r="C370" s="66" t="s">
        <v>40</v>
      </c>
      <c r="D370" s="67"/>
      <c r="E370" s="68">
        <f>SUM(E369:E369)</f>
        <v>-16.829999999999998</v>
      </c>
    </row>
    <row r="371" spans="1:5" customFormat="1" ht="15" customHeight="1" x14ac:dyDescent="0.2"/>
    <row r="372" spans="1:5" customFormat="1" ht="15" customHeight="1" x14ac:dyDescent="0.2"/>
    <row r="373" spans="1:5" customFormat="1" ht="15" customHeight="1" x14ac:dyDescent="0.25">
      <c r="A373" s="99" t="s">
        <v>198</v>
      </c>
    </row>
    <row r="374" spans="1:5" customFormat="1" ht="15" customHeight="1" x14ac:dyDescent="0.2">
      <c r="A374" s="204" t="s">
        <v>53</v>
      </c>
      <c r="B374" s="204"/>
      <c r="C374" s="204"/>
      <c r="D374" s="204"/>
      <c r="E374" s="204"/>
    </row>
    <row r="375" spans="1:5" customFormat="1" ht="15" customHeight="1" x14ac:dyDescent="0.2">
      <c r="A375" s="202" t="s">
        <v>199</v>
      </c>
      <c r="B375" s="202"/>
      <c r="C375" s="202"/>
      <c r="D375" s="202"/>
      <c r="E375" s="202"/>
    </row>
    <row r="376" spans="1:5" customFormat="1" ht="15" customHeight="1" x14ac:dyDescent="0.2">
      <c r="A376" s="203" t="s">
        <v>200</v>
      </c>
      <c r="B376" s="203"/>
      <c r="C376" s="203"/>
      <c r="D376" s="203"/>
      <c r="E376" s="203"/>
    </row>
    <row r="377" spans="1:5" customFormat="1" ht="15" customHeight="1" x14ac:dyDescent="0.2">
      <c r="A377" s="203"/>
      <c r="B377" s="203"/>
      <c r="C377" s="203"/>
      <c r="D377" s="203"/>
      <c r="E377" s="203"/>
    </row>
    <row r="378" spans="1:5" customFormat="1" ht="15" customHeight="1" x14ac:dyDescent="0.2">
      <c r="A378" s="203"/>
      <c r="B378" s="203"/>
      <c r="C378" s="203"/>
      <c r="D378" s="203"/>
      <c r="E378" s="203"/>
    </row>
    <row r="379" spans="1:5" customFormat="1" ht="15" customHeight="1" x14ac:dyDescent="0.2">
      <c r="A379" s="203"/>
      <c r="B379" s="203"/>
      <c r="C379" s="203"/>
      <c r="D379" s="203"/>
      <c r="E379" s="203"/>
    </row>
    <row r="380" spans="1:5" customFormat="1" ht="15" customHeight="1" x14ac:dyDescent="0.2">
      <c r="A380" s="203"/>
      <c r="B380" s="203"/>
      <c r="C380" s="203"/>
      <c r="D380" s="203"/>
      <c r="E380" s="203"/>
    </row>
    <row r="381" spans="1:5" customFormat="1" ht="15" customHeight="1" x14ac:dyDescent="0.2">
      <c r="A381" s="203"/>
      <c r="B381" s="203"/>
      <c r="C381" s="203"/>
      <c r="D381" s="203"/>
      <c r="E381" s="203"/>
    </row>
    <row r="382" spans="1:5" customFormat="1" ht="15" customHeight="1" x14ac:dyDescent="0.2">
      <c r="A382" s="203"/>
      <c r="B382" s="203"/>
      <c r="C382" s="203"/>
      <c r="D382" s="203"/>
      <c r="E382" s="203"/>
    </row>
    <row r="383" spans="1:5" customFormat="1" ht="15" customHeight="1" x14ac:dyDescent="0.2"/>
    <row r="384" spans="1:5" customFormat="1" ht="15" customHeight="1" x14ac:dyDescent="0.25">
      <c r="A384" s="51" t="s">
        <v>1</v>
      </c>
      <c r="B384" s="26"/>
      <c r="C384" s="26"/>
      <c r="D384" s="26"/>
      <c r="E384" s="26"/>
    </row>
    <row r="385" spans="1:5" customFormat="1" ht="15" customHeight="1" x14ac:dyDescent="0.2">
      <c r="A385" s="80" t="s">
        <v>175</v>
      </c>
      <c r="B385" s="26"/>
      <c r="C385" s="26"/>
      <c r="D385" s="26"/>
      <c r="E385" s="28" t="s">
        <v>176</v>
      </c>
    </row>
    <row r="386" spans="1:5" customFormat="1" ht="15" customHeight="1" x14ac:dyDescent="0.25">
      <c r="A386" s="25"/>
      <c r="B386" s="54"/>
      <c r="C386" s="26"/>
      <c r="D386" s="26"/>
      <c r="E386" s="30"/>
    </row>
    <row r="387" spans="1:5" customFormat="1" ht="15" customHeight="1" x14ac:dyDescent="0.2">
      <c r="B387" s="73" t="s">
        <v>35</v>
      </c>
      <c r="C387" s="31" t="s">
        <v>36</v>
      </c>
      <c r="D387" s="32" t="s">
        <v>37</v>
      </c>
      <c r="E387" s="31" t="s">
        <v>38</v>
      </c>
    </row>
    <row r="388" spans="1:5" customFormat="1" ht="15" customHeight="1" x14ac:dyDescent="0.2">
      <c r="B388" s="100">
        <v>33514013</v>
      </c>
      <c r="C388" s="73"/>
      <c r="D388" s="36" t="s">
        <v>39</v>
      </c>
      <c r="E388" s="75">
        <v>191647.09</v>
      </c>
    </row>
    <row r="389" spans="1:5" customFormat="1" ht="15" customHeight="1" x14ac:dyDescent="0.2">
      <c r="B389" s="118"/>
      <c r="C389" s="39" t="s">
        <v>40</v>
      </c>
      <c r="D389" s="40"/>
      <c r="E389" s="41">
        <f>SUM(E388:E388)</f>
        <v>191647.09</v>
      </c>
    </row>
    <row r="390" spans="1:5" customFormat="1" ht="15" customHeight="1" x14ac:dyDescent="0.2"/>
    <row r="391" spans="1:5" customFormat="1" ht="15" customHeight="1" x14ac:dyDescent="0.25">
      <c r="A391" s="51" t="s">
        <v>17</v>
      </c>
      <c r="B391" s="88"/>
      <c r="C391" s="52"/>
      <c r="D391" s="52"/>
      <c r="E391" s="52"/>
    </row>
    <row r="392" spans="1:5" customFormat="1" ht="15" customHeight="1" x14ac:dyDescent="0.2">
      <c r="A392" s="87" t="s">
        <v>33</v>
      </c>
      <c r="B392" s="88"/>
      <c r="C392" s="52"/>
      <c r="D392" s="52"/>
      <c r="E392" s="53" t="s">
        <v>34</v>
      </c>
    </row>
    <row r="393" spans="1:5" customFormat="1" ht="15" customHeight="1" x14ac:dyDescent="0.25">
      <c r="A393" s="61"/>
      <c r="B393" s="102"/>
      <c r="C393" s="52"/>
      <c r="D393" s="52"/>
      <c r="E393" s="90"/>
    </row>
    <row r="394" spans="1:5" customFormat="1" ht="15" customHeight="1" x14ac:dyDescent="0.2">
      <c r="A394" s="69"/>
      <c r="B394" s="70"/>
      <c r="C394" s="44" t="s">
        <v>36</v>
      </c>
      <c r="D394" s="91" t="s">
        <v>50</v>
      </c>
      <c r="E394" s="31" t="s">
        <v>38</v>
      </c>
    </row>
    <row r="395" spans="1:5" customFormat="1" ht="15" customHeight="1" x14ac:dyDescent="0.2">
      <c r="A395" s="71"/>
      <c r="B395" s="78"/>
      <c r="C395" s="46">
        <v>6409</v>
      </c>
      <c r="D395" s="65" t="s">
        <v>72</v>
      </c>
      <c r="E395" s="37">
        <v>191647.09</v>
      </c>
    </row>
    <row r="396" spans="1:5" customFormat="1" ht="15" customHeight="1" x14ac:dyDescent="0.2">
      <c r="A396" s="95"/>
      <c r="B396" s="103"/>
      <c r="C396" s="66" t="s">
        <v>40</v>
      </c>
      <c r="D396" s="67"/>
      <c r="E396" s="68">
        <f>SUM(E395:E395)</f>
        <v>191647.09</v>
      </c>
    </row>
    <row r="397" spans="1:5" customFormat="1" ht="15" customHeight="1" x14ac:dyDescent="0.2"/>
    <row r="398" spans="1:5" customFormat="1" ht="15" customHeight="1" x14ac:dyDescent="0.2"/>
    <row r="399" spans="1:5" customFormat="1" ht="15" customHeight="1" x14ac:dyDescent="0.25">
      <c r="A399" s="99" t="s">
        <v>201</v>
      </c>
    </row>
    <row r="400" spans="1:5" customFormat="1" ht="15" customHeight="1" x14ac:dyDescent="0.2">
      <c r="A400" s="204" t="s">
        <v>202</v>
      </c>
      <c r="B400" s="204"/>
      <c r="C400" s="204"/>
      <c r="D400" s="204"/>
      <c r="E400" s="204"/>
    </row>
    <row r="401" spans="1:5" customFormat="1" ht="15" customHeight="1" x14ac:dyDescent="0.2">
      <c r="A401" s="204"/>
      <c r="B401" s="204"/>
      <c r="C401" s="204"/>
      <c r="D401" s="204"/>
      <c r="E401" s="204"/>
    </row>
    <row r="402" spans="1:5" customFormat="1" ht="15" customHeight="1" x14ac:dyDescent="0.2">
      <c r="A402" s="201" t="s">
        <v>465</v>
      </c>
      <c r="B402" s="201"/>
      <c r="C402" s="201"/>
      <c r="D402" s="201"/>
      <c r="E402" s="201"/>
    </row>
    <row r="403" spans="1:5" customFormat="1" ht="15" customHeight="1" x14ac:dyDescent="0.2">
      <c r="A403" s="201"/>
      <c r="B403" s="201"/>
      <c r="C403" s="201"/>
      <c r="D403" s="201"/>
      <c r="E403" s="201"/>
    </row>
    <row r="404" spans="1:5" customFormat="1" ht="15" customHeight="1" x14ac:dyDescent="0.2">
      <c r="A404" s="201"/>
      <c r="B404" s="201"/>
      <c r="C404" s="201"/>
      <c r="D404" s="201"/>
      <c r="E404" s="201"/>
    </row>
    <row r="405" spans="1:5" customFormat="1" ht="15" customHeight="1" x14ac:dyDescent="0.2">
      <c r="A405" s="201"/>
      <c r="B405" s="201"/>
      <c r="C405" s="201"/>
      <c r="D405" s="201"/>
      <c r="E405" s="201"/>
    </row>
    <row r="406" spans="1:5" customFormat="1" ht="15" customHeight="1" x14ac:dyDescent="0.2">
      <c r="A406" s="201"/>
      <c r="B406" s="201"/>
      <c r="C406" s="201"/>
      <c r="D406" s="201"/>
      <c r="E406" s="201"/>
    </row>
    <row r="407" spans="1:5" customFormat="1" ht="15" customHeight="1" x14ac:dyDescent="0.2">
      <c r="A407" s="201"/>
      <c r="B407" s="201"/>
      <c r="C407" s="201"/>
      <c r="D407" s="201"/>
      <c r="E407" s="201"/>
    </row>
    <row r="408" spans="1:5" customFormat="1" ht="15" customHeight="1" x14ac:dyDescent="0.2"/>
    <row r="409" spans="1:5" customFormat="1" ht="15" customHeight="1" x14ac:dyDescent="0.25">
      <c r="A409" s="25" t="s">
        <v>1</v>
      </c>
      <c r="B409" s="144"/>
      <c r="C409" s="24"/>
      <c r="D409" s="24"/>
      <c r="E409" s="24"/>
    </row>
    <row r="410" spans="1:5" customFormat="1" ht="15" customHeight="1" x14ac:dyDescent="0.2">
      <c r="A410" s="27" t="s">
        <v>33</v>
      </c>
      <c r="B410" s="113"/>
      <c r="C410" s="26"/>
      <c r="D410" s="26"/>
      <c r="E410" s="28" t="s">
        <v>34</v>
      </c>
    </row>
    <row r="411" spans="1:5" customFormat="1" ht="15" customHeight="1" x14ac:dyDescent="0.2">
      <c r="A411" s="54"/>
      <c r="B411" s="114"/>
      <c r="C411" s="54"/>
      <c r="D411" s="54"/>
      <c r="E411" s="30"/>
    </row>
    <row r="412" spans="1:5" customFormat="1" ht="15" customHeight="1" x14ac:dyDescent="0.2">
      <c r="B412" s="31" t="s">
        <v>35</v>
      </c>
      <c r="C412" s="73" t="s">
        <v>36</v>
      </c>
      <c r="D412" s="32" t="s">
        <v>37</v>
      </c>
      <c r="E412" s="44" t="s">
        <v>38</v>
      </c>
    </row>
    <row r="413" spans="1:5" customFormat="1" ht="15" customHeight="1" x14ac:dyDescent="0.2">
      <c r="B413" s="55">
        <v>6</v>
      </c>
      <c r="C413" s="145">
        <v>6172</v>
      </c>
      <c r="D413" s="74" t="s">
        <v>86</v>
      </c>
      <c r="E413" s="104">
        <f>-337274-275453</f>
        <v>-612727</v>
      </c>
    </row>
    <row r="414" spans="1:5" customFormat="1" ht="15" customHeight="1" x14ac:dyDescent="0.2">
      <c r="B414" s="55">
        <v>6</v>
      </c>
      <c r="C414" s="145">
        <v>6172</v>
      </c>
      <c r="D414" s="146" t="s">
        <v>86</v>
      </c>
      <c r="E414" s="104">
        <f>337274+275453</f>
        <v>612727</v>
      </c>
    </row>
    <row r="415" spans="1:5" customFormat="1" ht="15" customHeight="1" x14ac:dyDescent="0.2">
      <c r="B415" s="126"/>
      <c r="C415" s="66" t="s">
        <v>40</v>
      </c>
      <c r="D415" s="67"/>
      <c r="E415" s="68">
        <f>SUM(E413:E414)</f>
        <v>0</v>
      </c>
    </row>
    <row r="416" spans="1:5" customFormat="1" ht="15" customHeight="1" x14ac:dyDescent="0.2"/>
    <row r="417" spans="1:5" customFormat="1" ht="15" customHeight="1" x14ac:dyDescent="0.2"/>
    <row r="418" spans="1:5" customFormat="1" ht="15" customHeight="1" x14ac:dyDescent="0.25">
      <c r="A418" s="99" t="s">
        <v>203</v>
      </c>
    </row>
    <row r="419" spans="1:5" customFormat="1" ht="15" customHeight="1" x14ac:dyDescent="0.2">
      <c r="A419" s="204" t="s">
        <v>204</v>
      </c>
      <c r="B419" s="204"/>
      <c r="C419" s="204"/>
      <c r="D419" s="204"/>
      <c r="E419" s="204"/>
    </row>
    <row r="420" spans="1:5" customFormat="1" ht="15" customHeight="1" x14ac:dyDescent="0.2">
      <c r="A420" s="204"/>
      <c r="B420" s="204"/>
      <c r="C420" s="204"/>
      <c r="D420" s="204"/>
      <c r="E420" s="204"/>
    </row>
    <row r="421" spans="1:5" customFormat="1" ht="15" customHeight="1" x14ac:dyDescent="0.2">
      <c r="A421" s="201" t="s">
        <v>205</v>
      </c>
      <c r="B421" s="201"/>
      <c r="C421" s="201"/>
      <c r="D421" s="201"/>
      <c r="E421" s="201"/>
    </row>
    <row r="422" spans="1:5" customFormat="1" ht="15" customHeight="1" x14ac:dyDescent="0.2">
      <c r="A422" s="201"/>
      <c r="B422" s="201"/>
      <c r="C422" s="201"/>
      <c r="D422" s="201"/>
      <c r="E422" s="201"/>
    </row>
    <row r="423" spans="1:5" customFormat="1" ht="15" customHeight="1" x14ac:dyDescent="0.2">
      <c r="A423" s="201"/>
      <c r="B423" s="201"/>
      <c r="C423" s="201"/>
      <c r="D423" s="201"/>
      <c r="E423" s="201"/>
    </row>
    <row r="424" spans="1:5" customFormat="1" ht="15" customHeight="1" x14ac:dyDescent="0.2">
      <c r="A424" s="201"/>
      <c r="B424" s="201"/>
      <c r="C424" s="201"/>
      <c r="D424" s="201"/>
      <c r="E424" s="201"/>
    </row>
    <row r="425" spans="1:5" customFormat="1" ht="15" customHeight="1" x14ac:dyDescent="0.2">
      <c r="A425" s="201"/>
      <c r="B425" s="201"/>
      <c r="C425" s="201"/>
      <c r="D425" s="201"/>
      <c r="E425" s="201"/>
    </row>
    <row r="426" spans="1:5" customFormat="1" ht="15" customHeight="1" x14ac:dyDescent="0.2">
      <c r="A426" s="201"/>
      <c r="B426" s="201"/>
      <c r="C426" s="201"/>
      <c r="D426" s="201"/>
      <c r="E426" s="201"/>
    </row>
    <row r="427" spans="1:5" customFormat="1" ht="15" customHeight="1" x14ac:dyDescent="0.2">
      <c r="A427" s="201"/>
      <c r="B427" s="201"/>
      <c r="C427" s="201"/>
      <c r="D427" s="201"/>
      <c r="E427" s="201"/>
    </row>
    <row r="428" spans="1:5" customFormat="1" ht="15" customHeight="1" x14ac:dyDescent="0.2">
      <c r="A428" s="201"/>
      <c r="B428" s="201"/>
      <c r="C428" s="201"/>
      <c r="D428" s="201"/>
      <c r="E428" s="201"/>
    </row>
    <row r="429" spans="1:5" customFormat="1" ht="15" customHeight="1" x14ac:dyDescent="0.2">
      <c r="A429" s="201"/>
      <c r="B429" s="201"/>
      <c r="C429" s="201"/>
      <c r="D429" s="201"/>
      <c r="E429" s="201"/>
    </row>
    <row r="430" spans="1:5" customFormat="1" ht="15" customHeight="1" x14ac:dyDescent="0.2"/>
    <row r="431" spans="1:5" customFormat="1" ht="15" customHeight="1" x14ac:dyDescent="0.25">
      <c r="A431" s="51" t="s">
        <v>17</v>
      </c>
      <c r="B431" s="52"/>
      <c r="C431" s="52"/>
      <c r="D431" s="52"/>
      <c r="E431" s="52"/>
    </row>
    <row r="432" spans="1:5" customFormat="1" ht="15" customHeight="1" x14ac:dyDescent="0.2">
      <c r="A432" s="87" t="s">
        <v>33</v>
      </c>
      <c r="B432" s="52"/>
      <c r="C432" s="52"/>
      <c r="D432" s="52"/>
      <c r="E432" s="53" t="s">
        <v>34</v>
      </c>
    </row>
    <row r="433" spans="1:7" customFormat="1" ht="15" customHeight="1" x14ac:dyDescent="0.25">
      <c r="A433" s="51"/>
      <c r="B433" s="61"/>
      <c r="C433" s="52"/>
      <c r="D433" s="52"/>
      <c r="E433" s="90"/>
      <c r="G433" s="107"/>
    </row>
    <row r="434" spans="1:7" customFormat="1" ht="15" customHeight="1" x14ac:dyDescent="0.2">
      <c r="B434" s="44" t="s">
        <v>35</v>
      </c>
      <c r="C434" s="44" t="s">
        <v>36</v>
      </c>
      <c r="D434" s="64" t="s">
        <v>50</v>
      </c>
      <c r="E434" s="33" t="s">
        <v>38</v>
      </c>
      <c r="G434" s="107"/>
    </row>
    <row r="435" spans="1:7" customFormat="1" ht="15" customHeight="1" x14ac:dyDescent="0.2">
      <c r="B435" s="118">
        <v>13307</v>
      </c>
      <c r="C435" s="93">
        <v>4324</v>
      </c>
      <c r="D435" s="147" t="s">
        <v>72</v>
      </c>
      <c r="E435" s="94">
        <v>-706800</v>
      </c>
      <c r="G435" s="107"/>
    </row>
    <row r="436" spans="1:7" customFormat="1" ht="15" customHeight="1" x14ac:dyDescent="0.2">
      <c r="B436" s="58"/>
      <c r="C436" s="66" t="s">
        <v>40</v>
      </c>
      <c r="D436" s="96"/>
      <c r="E436" s="97">
        <f>SUM(E435:E435)</f>
        <v>-706800</v>
      </c>
      <c r="G436" s="107"/>
    </row>
    <row r="437" spans="1:7" customFormat="1" ht="15" customHeight="1" x14ac:dyDescent="0.2">
      <c r="G437" s="107"/>
    </row>
    <row r="438" spans="1:7" customFormat="1" ht="15" customHeight="1" x14ac:dyDescent="0.25">
      <c r="A438" s="25" t="s">
        <v>17</v>
      </c>
      <c r="B438" s="26"/>
      <c r="C438" s="26"/>
      <c r="D438" s="26"/>
      <c r="E438" s="26"/>
      <c r="G438" s="107"/>
    </row>
    <row r="439" spans="1:7" customFormat="1" ht="15" customHeight="1" x14ac:dyDescent="0.2">
      <c r="A439" s="27" t="s">
        <v>41</v>
      </c>
      <c r="B439" s="54"/>
      <c r="C439" s="54"/>
      <c r="D439" s="54"/>
      <c r="E439" s="54" t="s">
        <v>42</v>
      </c>
      <c r="G439" s="107"/>
    </row>
    <row r="440" spans="1:7" customFormat="1" ht="15" customHeight="1" x14ac:dyDescent="0.2">
      <c r="A440" s="54"/>
      <c r="B440" s="42"/>
      <c r="C440" s="26"/>
      <c r="D440" s="54"/>
      <c r="E440" s="43"/>
      <c r="G440" s="107"/>
    </row>
    <row r="441" spans="1:7" customFormat="1" ht="15" customHeight="1" x14ac:dyDescent="0.2">
      <c r="B441" s="44" t="s">
        <v>35</v>
      </c>
      <c r="C441" s="31" t="s">
        <v>36</v>
      </c>
      <c r="D441" s="45" t="s">
        <v>37</v>
      </c>
      <c r="E441" s="33" t="s">
        <v>38</v>
      </c>
      <c r="G441" s="107"/>
    </row>
    <row r="442" spans="1:7" customFormat="1" ht="15" customHeight="1" x14ac:dyDescent="0.2">
      <c r="B442" s="118">
        <v>13307</v>
      </c>
      <c r="C442" s="73"/>
      <c r="D442" s="47" t="s">
        <v>43</v>
      </c>
      <c r="E442" s="137">
        <f>38760+46360</f>
        <v>85120</v>
      </c>
      <c r="G442" s="107">
        <v>46360</v>
      </c>
    </row>
    <row r="443" spans="1:7" customFormat="1" ht="15" customHeight="1" x14ac:dyDescent="0.2">
      <c r="B443" s="58"/>
      <c r="C443" s="39" t="s">
        <v>40</v>
      </c>
      <c r="D443" s="48"/>
      <c r="E443" s="49">
        <f>SUM(E442:E442)</f>
        <v>85120</v>
      </c>
      <c r="G443" s="107">
        <v>10640</v>
      </c>
    </row>
    <row r="444" spans="1:7" customFormat="1" ht="15" customHeight="1" x14ac:dyDescent="0.2">
      <c r="A444" s="54"/>
      <c r="B444" s="54"/>
      <c r="C444" s="54"/>
      <c r="D444" s="54"/>
      <c r="E444" s="54"/>
      <c r="G444" s="107">
        <v>278920</v>
      </c>
    </row>
    <row r="445" spans="1:7" customFormat="1" ht="15" customHeight="1" x14ac:dyDescent="0.25">
      <c r="A445" s="25" t="s">
        <v>17</v>
      </c>
      <c r="B445" s="26"/>
      <c r="C445" s="26"/>
      <c r="D445" s="26"/>
      <c r="E445" s="26"/>
      <c r="G445" s="107">
        <f>SUM(G442:G444)</f>
        <v>335920</v>
      </c>
    </row>
    <row r="446" spans="1:7" customFormat="1" ht="15" customHeight="1" x14ac:dyDescent="0.2">
      <c r="A446" s="27" t="s">
        <v>185</v>
      </c>
      <c r="B446" s="54"/>
      <c r="C446" s="54"/>
      <c r="D446" s="54"/>
      <c r="E446" s="54" t="s">
        <v>186</v>
      </c>
      <c r="G446" s="107"/>
    </row>
    <row r="447" spans="1:7" customFormat="1" ht="15" customHeight="1" x14ac:dyDescent="0.2">
      <c r="A447" s="54"/>
      <c r="B447" s="42"/>
      <c r="C447" s="26"/>
      <c r="D447" s="54"/>
      <c r="E447" s="43"/>
      <c r="G447" s="107"/>
    </row>
    <row r="448" spans="1:7" customFormat="1" ht="15" customHeight="1" x14ac:dyDescent="0.2">
      <c r="A448" s="69"/>
      <c r="B448" s="44" t="s">
        <v>35</v>
      </c>
      <c r="C448" s="31" t="s">
        <v>36</v>
      </c>
      <c r="D448" s="45" t="s">
        <v>37</v>
      </c>
      <c r="E448" s="33" t="s">
        <v>38</v>
      </c>
      <c r="G448" s="107"/>
    </row>
    <row r="449" spans="1:7" customFormat="1" ht="15" customHeight="1" x14ac:dyDescent="0.2">
      <c r="A449" s="76"/>
      <c r="B449" s="118">
        <v>13307</v>
      </c>
      <c r="C449" s="73"/>
      <c r="D449" s="47" t="s">
        <v>43</v>
      </c>
      <c r="E449" s="137">
        <f>31920+300200+10640+278920</f>
        <v>621680</v>
      </c>
      <c r="G449" s="107"/>
    </row>
    <row r="450" spans="1:7" customFormat="1" ht="15" customHeight="1" x14ac:dyDescent="0.2">
      <c r="A450" s="103"/>
      <c r="B450" s="58"/>
      <c r="C450" s="39" t="s">
        <v>40</v>
      </c>
      <c r="D450" s="48"/>
      <c r="E450" s="49">
        <f>SUM(E449)</f>
        <v>621680</v>
      </c>
      <c r="G450" s="107">
        <f>+E443+E450</f>
        <v>706800</v>
      </c>
    </row>
    <row r="451" spans="1:7" customFormat="1" ht="15" customHeight="1" x14ac:dyDescent="0.2">
      <c r="G451" s="107"/>
    </row>
    <row r="452" spans="1:7" customFormat="1" ht="15" customHeight="1" x14ac:dyDescent="0.2">
      <c r="G452" s="107"/>
    </row>
    <row r="453" spans="1:7" customFormat="1" ht="15" customHeight="1" x14ac:dyDescent="0.25">
      <c r="A453" s="99" t="s">
        <v>206</v>
      </c>
      <c r="G453" s="107"/>
    </row>
    <row r="454" spans="1:7" customFormat="1" ht="15" customHeight="1" x14ac:dyDescent="0.2">
      <c r="A454" s="204" t="s">
        <v>53</v>
      </c>
      <c r="B454" s="204"/>
      <c r="C454" s="204"/>
      <c r="D454" s="204"/>
      <c r="E454" s="204"/>
      <c r="G454" s="107"/>
    </row>
    <row r="455" spans="1:7" customFormat="1" ht="15" customHeight="1" x14ac:dyDescent="0.2">
      <c r="A455" s="202" t="s">
        <v>199</v>
      </c>
      <c r="B455" s="202"/>
      <c r="C455" s="202"/>
      <c r="D455" s="202"/>
      <c r="E455" s="202"/>
      <c r="G455" s="107"/>
    </row>
    <row r="456" spans="1:7" customFormat="1" ht="15" customHeight="1" x14ac:dyDescent="0.2">
      <c r="A456" s="203" t="s">
        <v>207</v>
      </c>
      <c r="B456" s="203"/>
      <c r="C456" s="203"/>
      <c r="D456" s="203"/>
      <c r="E456" s="203"/>
      <c r="G456" s="107"/>
    </row>
    <row r="457" spans="1:7" customFormat="1" ht="15" customHeight="1" x14ac:dyDescent="0.2">
      <c r="A457" s="203"/>
      <c r="B457" s="203"/>
      <c r="C457" s="203"/>
      <c r="D457" s="203"/>
      <c r="E457" s="203"/>
      <c r="G457" s="107"/>
    </row>
    <row r="458" spans="1:7" customFormat="1" ht="15" customHeight="1" x14ac:dyDescent="0.2">
      <c r="A458" s="203"/>
      <c r="B458" s="203"/>
      <c r="C458" s="203"/>
      <c r="D458" s="203"/>
      <c r="E458" s="203"/>
      <c r="G458" s="107"/>
    </row>
    <row r="459" spans="1:7" customFormat="1" ht="15" customHeight="1" x14ac:dyDescent="0.2">
      <c r="A459" s="203"/>
      <c r="B459" s="203"/>
      <c r="C459" s="203"/>
      <c r="D459" s="203"/>
      <c r="E459" s="203"/>
      <c r="G459" s="107"/>
    </row>
    <row r="460" spans="1:7" customFormat="1" ht="15" customHeight="1" x14ac:dyDescent="0.2">
      <c r="A460" s="203"/>
      <c r="B460" s="203"/>
      <c r="C460" s="203"/>
      <c r="D460" s="203"/>
      <c r="E460" s="203"/>
      <c r="G460" s="107"/>
    </row>
    <row r="461" spans="1:7" customFormat="1" ht="15" customHeight="1" x14ac:dyDescent="0.2">
      <c r="A461" s="203"/>
      <c r="B461" s="203"/>
      <c r="C461" s="203"/>
      <c r="D461" s="203"/>
      <c r="E461" s="203"/>
      <c r="G461" s="107"/>
    </row>
    <row r="462" spans="1:7" customFormat="1" ht="15" customHeight="1" x14ac:dyDescent="0.2">
      <c r="A462" s="203"/>
      <c r="B462" s="203"/>
      <c r="C462" s="203"/>
      <c r="D462" s="203"/>
      <c r="E462" s="203"/>
      <c r="G462" s="107"/>
    </row>
    <row r="463" spans="1:7" customFormat="1" ht="15" customHeight="1" x14ac:dyDescent="0.2">
      <c r="A463" s="203"/>
      <c r="B463" s="203"/>
      <c r="C463" s="203"/>
      <c r="D463" s="203"/>
      <c r="E463" s="203"/>
      <c r="G463" s="107"/>
    </row>
    <row r="464" spans="1:7" customFormat="1" ht="15" customHeight="1" x14ac:dyDescent="0.2">
      <c r="G464" s="107"/>
    </row>
    <row r="465" spans="1:5" customFormat="1" ht="15" customHeight="1" x14ac:dyDescent="0.2"/>
    <row r="466" spans="1:5" customFormat="1" ht="15" customHeight="1" x14ac:dyDescent="0.2"/>
    <row r="467" spans="1:5" customFormat="1" ht="15" customHeight="1" x14ac:dyDescent="0.2"/>
    <row r="468" spans="1:5" customFormat="1" ht="15" customHeight="1" x14ac:dyDescent="0.2"/>
    <row r="469" spans="1:5" customFormat="1" ht="15" customHeight="1" x14ac:dyDescent="0.2"/>
    <row r="470" spans="1:5" customFormat="1" ht="15" customHeight="1" x14ac:dyDescent="0.25">
      <c r="A470" s="51" t="s">
        <v>1</v>
      </c>
      <c r="B470" s="26"/>
      <c r="C470" s="26"/>
      <c r="D470" s="26"/>
      <c r="E470" s="26"/>
    </row>
    <row r="471" spans="1:5" customFormat="1" ht="15" customHeight="1" x14ac:dyDescent="0.2">
      <c r="A471" s="87" t="s">
        <v>62</v>
      </c>
      <c r="B471" s="26"/>
      <c r="C471" s="26"/>
      <c r="D471" s="26"/>
      <c r="E471" s="28" t="s">
        <v>63</v>
      </c>
    </row>
    <row r="472" spans="1:5" customFormat="1" ht="15" customHeight="1" x14ac:dyDescent="0.25">
      <c r="A472" s="25"/>
      <c r="B472" s="54"/>
      <c r="C472" s="26"/>
      <c r="D472" s="26"/>
      <c r="E472" s="30"/>
    </row>
    <row r="473" spans="1:5" customFormat="1" ht="15" customHeight="1" x14ac:dyDescent="0.2">
      <c r="B473" s="73" t="s">
        <v>35</v>
      </c>
      <c r="C473" s="31" t="s">
        <v>36</v>
      </c>
      <c r="D473" s="32" t="s">
        <v>37</v>
      </c>
      <c r="E473" s="31" t="s">
        <v>38</v>
      </c>
    </row>
    <row r="474" spans="1:5" customFormat="1" ht="15" customHeight="1" x14ac:dyDescent="0.2">
      <c r="B474" s="100">
        <v>53515319</v>
      </c>
      <c r="C474" s="73"/>
      <c r="D474" s="36" t="s">
        <v>39</v>
      </c>
      <c r="E474" s="75">
        <v>920299</v>
      </c>
    </row>
    <row r="475" spans="1:5" customFormat="1" ht="15" customHeight="1" x14ac:dyDescent="0.2">
      <c r="B475" s="100">
        <v>53190001</v>
      </c>
      <c r="C475" s="73"/>
      <c r="D475" s="65" t="s">
        <v>64</v>
      </c>
      <c r="E475" s="75">
        <v>65735.64</v>
      </c>
    </row>
    <row r="476" spans="1:5" customFormat="1" ht="15" customHeight="1" x14ac:dyDescent="0.2">
      <c r="B476" s="100">
        <v>53515827</v>
      </c>
      <c r="C476" s="73"/>
      <c r="D476" s="74" t="s">
        <v>70</v>
      </c>
      <c r="E476" s="75">
        <v>44674.7</v>
      </c>
    </row>
    <row r="477" spans="1:5" customFormat="1" ht="15" customHeight="1" x14ac:dyDescent="0.2">
      <c r="B477" s="100">
        <v>53190877</v>
      </c>
      <c r="C477" s="73"/>
      <c r="D477" s="65" t="s">
        <v>69</v>
      </c>
      <c r="E477" s="75">
        <v>3191.05</v>
      </c>
    </row>
    <row r="478" spans="1:5" customFormat="1" ht="15" customHeight="1" x14ac:dyDescent="0.2">
      <c r="B478" s="118"/>
      <c r="C478" s="39" t="s">
        <v>40</v>
      </c>
      <c r="D478" s="40"/>
      <c r="E478" s="41">
        <f>SUM(E474:E477)</f>
        <v>1033900.39</v>
      </c>
    </row>
    <row r="479" spans="1:5" customFormat="1" ht="15" customHeight="1" x14ac:dyDescent="0.2"/>
    <row r="480" spans="1:5" customFormat="1" ht="15" customHeight="1" x14ac:dyDescent="0.25">
      <c r="A480" s="25" t="s">
        <v>17</v>
      </c>
      <c r="B480" s="26"/>
      <c r="C480" s="26"/>
      <c r="D480" s="26"/>
      <c r="E480" s="54"/>
    </row>
    <row r="481" spans="1:5" customFormat="1" ht="15" customHeight="1" x14ac:dyDescent="0.2">
      <c r="A481" s="87" t="s">
        <v>62</v>
      </c>
      <c r="B481" s="26"/>
      <c r="C481" s="26"/>
      <c r="D481" s="26"/>
      <c r="E481" s="28" t="s">
        <v>63</v>
      </c>
    </row>
    <row r="482" spans="1:5" customFormat="1" ht="15" customHeight="1" x14ac:dyDescent="0.2">
      <c r="A482" s="54"/>
      <c r="B482" s="42"/>
      <c r="C482" s="26"/>
      <c r="E482" s="30"/>
    </row>
    <row r="483" spans="1:5" customFormat="1" ht="15" customHeight="1" x14ac:dyDescent="0.2">
      <c r="C483" s="31" t="s">
        <v>36</v>
      </c>
      <c r="D483" s="32" t="s">
        <v>50</v>
      </c>
      <c r="E483" s="44" t="s">
        <v>38</v>
      </c>
    </row>
    <row r="484" spans="1:5" customFormat="1" ht="15" customHeight="1" x14ac:dyDescent="0.2">
      <c r="C484" s="73">
        <v>4357</v>
      </c>
      <c r="D484" s="65" t="s">
        <v>51</v>
      </c>
      <c r="E484" s="37">
        <v>986034.64</v>
      </c>
    </row>
    <row r="485" spans="1:5" customFormat="1" ht="15" customHeight="1" x14ac:dyDescent="0.2">
      <c r="C485" s="73">
        <v>4357</v>
      </c>
      <c r="D485" s="79" t="s">
        <v>71</v>
      </c>
      <c r="E485" s="37">
        <v>47865.75</v>
      </c>
    </row>
    <row r="486" spans="1:5" customFormat="1" ht="15" customHeight="1" x14ac:dyDescent="0.2">
      <c r="C486" s="39" t="s">
        <v>40</v>
      </c>
      <c r="D486" s="40"/>
      <c r="E486" s="41">
        <f>SUM(E484:E485)</f>
        <v>1033900.39</v>
      </c>
    </row>
    <row r="487" spans="1:5" customFormat="1" ht="15" customHeight="1" x14ac:dyDescent="0.2"/>
    <row r="488" spans="1:5" customFormat="1" ht="15" customHeight="1" x14ac:dyDescent="0.2"/>
    <row r="489" spans="1:5" customFormat="1" ht="15" customHeight="1" x14ac:dyDescent="0.25">
      <c r="A489" s="99" t="s">
        <v>208</v>
      </c>
    </row>
    <row r="490" spans="1:5" customFormat="1" ht="15" customHeight="1" x14ac:dyDescent="0.2">
      <c r="A490" s="202" t="s">
        <v>30</v>
      </c>
      <c r="B490" s="202"/>
      <c r="C490" s="202"/>
      <c r="D490" s="202"/>
      <c r="E490" s="202"/>
    </row>
    <row r="491" spans="1:5" customFormat="1" ht="15" customHeight="1" x14ac:dyDescent="0.2">
      <c r="A491" s="202" t="s">
        <v>99</v>
      </c>
      <c r="B491" s="202"/>
      <c r="C491" s="202"/>
      <c r="D491" s="202"/>
      <c r="E491" s="202"/>
    </row>
    <row r="492" spans="1:5" customFormat="1" ht="15" customHeight="1" x14ac:dyDescent="0.2">
      <c r="A492" s="203" t="s">
        <v>209</v>
      </c>
      <c r="B492" s="203"/>
      <c r="C492" s="203"/>
      <c r="D492" s="203"/>
      <c r="E492" s="203"/>
    </row>
    <row r="493" spans="1:5" customFormat="1" ht="15" customHeight="1" x14ac:dyDescent="0.2">
      <c r="A493" s="203"/>
      <c r="B493" s="203"/>
      <c r="C493" s="203"/>
      <c r="D493" s="203"/>
      <c r="E493" s="203"/>
    </row>
    <row r="494" spans="1:5" customFormat="1" ht="15" customHeight="1" x14ac:dyDescent="0.2">
      <c r="A494" s="203"/>
      <c r="B494" s="203"/>
      <c r="C494" s="203"/>
      <c r="D494" s="203"/>
      <c r="E494" s="203"/>
    </row>
    <row r="495" spans="1:5" customFormat="1" ht="15" customHeight="1" x14ac:dyDescent="0.2">
      <c r="A495" s="203"/>
      <c r="B495" s="203"/>
      <c r="C495" s="203"/>
      <c r="D495" s="203"/>
      <c r="E495" s="203"/>
    </row>
    <row r="496" spans="1:5" customFormat="1" ht="15" customHeight="1" x14ac:dyDescent="0.2">
      <c r="A496" s="203"/>
      <c r="B496" s="203"/>
      <c r="C496" s="203"/>
      <c r="D496" s="203"/>
      <c r="E496" s="203"/>
    </row>
    <row r="497" spans="1:5" customFormat="1" ht="15" customHeight="1" x14ac:dyDescent="0.2">
      <c r="A497" s="203"/>
      <c r="B497" s="203"/>
      <c r="C497" s="203"/>
      <c r="D497" s="203"/>
      <c r="E497" s="203"/>
    </row>
    <row r="498" spans="1:5" customFormat="1" ht="15" customHeight="1" x14ac:dyDescent="0.2">
      <c r="A498" s="203"/>
      <c r="B498" s="203"/>
      <c r="C498" s="203"/>
      <c r="D498" s="203"/>
      <c r="E498" s="203"/>
    </row>
    <row r="499" spans="1:5" customFormat="1" ht="15" customHeight="1" x14ac:dyDescent="0.2">
      <c r="A499" s="50"/>
      <c r="B499" s="122"/>
      <c r="C499" s="50"/>
      <c r="D499" s="50"/>
      <c r="E499" s="50"/>
    </row>
    <row r="500" spans="1:5" customFormat="1" ht="15" customHeight="1" x14ac:dyDescent="0.25">
      <c r="A500" s="51" t="s">
        <v>1</v>
      </c>
      <c r="B500" s="88"/>
      <c r="C500" s="52"/>
      <c r="D500" s="52"/>
      <c r="E500" s="52"/>
    </row>
    <row r="501" spans="1:5" customFormat="1" ht="15" customHeight="1" x14ac:dyDescent="0.2">
      <c r="A501" s="87" t="s">
        <v>76</v>
      </c>
      <c r="B501" s="52"/>
      <c r="C501" s="52"/>
      <c r="D501" s="52"/>
      <c r="E501" s="53" t="s">
        <v>63</v>
      </c>
    </row>
    <row r="502" spans="1:5" customFormat="1" ht="15" customHeight="1" x14ac:dyDescent="0.25">
      <c r="A502" s="54"/>
      <c r="B502" s="123"/>
      <c r="C502" s="26"/>
      <c r="D502" s="26"/>
      <c r="E502" s="30"/>
    </row>
    <row r="503" spans="1:5" customFormat="1" ht="15" customHeight="1" x14ac:dyDescent="0.2">
      <c r="B503" s="31" t="s">
        <v>35</v>
      </c>
      <c r="C503" s="31" t="s">
        <v>36</v>
      </c>
      <c r="D503" s="32" t="s">
        <v>37</v>
      </c>
      <c r="E503" s="33" t="s">
        <v>38</v>
      </c>
    </row>
    <row r="504" spans="1:5" customFormat="1" ht="15" customHeight="1" x14ac:dyDescent="0.2">
      <c r="B504" s="34">
        <v>38587505</v>
      </c>
      <c r="C504" s="101"/>
      <c r="D504" s="74" t="s">
        <v>101</v>
      </c>
      <c r="E504" s="37">
        <v>10040723</v>
      </c>
    </row>
    <row r="505" spans="1:5" customFormat="1" ht="15" customHeight="1" x14ac:dyDescent="0.2">
      <c r="B505" s="58"/>
      <c r="C505" s="39" t="s">
        <v>40</v>
      </c>
      <c r="D505" s="40"/>
      <c r="E505" s="41">
        <f>SUM(E504:E504)</f>
        <v>10040723</v>
      </c>
    </row>
    <row r="506" spans="1:5" customFormat="1" ht="15" customHeight="1" x14ac:dyDescent="0.2"/>
    <row r="507" spans="1:5" customFormat="1" ht="15" customHeight="1" x14ac:dyDescent="0.25">
      <c r="A507" s="25" t="s">
        <v>17</v>
      </c>
      <c r="B507" s="26"/>
      <c r="C507" s="26"/>
      <c r="D507" s="26"/>
      <c r="E507" s="54"/>
    </row>
    <row r="508" spans="1:5" customFormat="1" ht="15" customHeight="1" x14ac:dyDescent="0.2">
      <c r="A508" s="87" t="s">
        <v>62</v>
      </c>
      <c r="B508" s="26"/>
      <c r="C508" s="26"/>
      <c r="D508" s="26"/>
      <c r="E508" s="28" t="s">
        <v>63</v>
      </c>
    </row>
    <row r="509" spans="1:5" customFormat="1" ht="15" customHeight="1" x14ac:dyDescent="0.2">
      <c r="A509" s="54"/>
      <c r="B509" s="42"/>
      <c r="C509" s="26"/>
      <c r="E509" s="30"/>
    </row>
    <row r="510" spans="1:5" customFormat="1" ht="15" customHeight="1" x14ac:dyDescent="0.2">
      <c r="C510" s="31" t="s">
        <v>36</v>
      </c>
      <c r="D510" s="32" t="s">
        <v>50</v>
      </c>
      <c r="E510" s="44" t="s">
        <v>38</v>
      </c>
    </row>
    <row r="511" spans="1:5" customFormat="1" ht="15" customHeight="1" x14ac:dyDescent="0.2">
      <c r="C511" s="73">
        <v>4357</v>
      </c>
      <c r="D511" s="79" t="s">
        <v>71</v>
      </c>
      <c r="E511" s="37">
        <v>10040723</v>
      </c>
    </row>
    <row r="512" spans="1:5" customFormat="1" ht="15" customHeight="1" x14ac:dyDescent="0.2">
      <c r="C512" s="39" t="s">
        <v>40</v>
      </c>
      <c r="D512" s="40"/>
      <c r="E512" s="41">
        <f>SUM(E511:E511)</f>
        <v>10040723</v>
      </c>
    </row>
    <row r="513" spans="1:5" customFormat="1" ht="15" customHeight="1" x14ac:dyDescent="0.2"/>
    <row r="514" spans="1:5" customFormat="1" ht="15" customHeight="1" x14ac:dyDescent="0.2"/>
    <row r="515" spans="1:5" customFormat="1" ht="15" customHeight="1" x14ac:dyDescent="0.2"/>
    <row r="516" spans="1:5" customFormat="1" ht="15" customHeight="1" x14ac:dyDescent="0.2"/>
    <row r="517" spans="1:5" customFormat="1" ht="15" customHeight="1" x14ac:dyDescent="0.2"/>
    <row r="518" spans="1:5" customFormat="1" ht="15" customHeight="1" x14ac:dyDescent="0.2"/>
    <row r="519" spans="1:5" customFormat="1" ht="15" customHeight="1" x14ac:dyDescent="0.2"/>
    <row r="520" spans="1:5" customFormat="1" ht="15" customHeight="1" x14ac:dyDescent="0.2"/>
    <row r="521" spans="1:5" customFormat="1" ht="15" customHeight="1" x14ac:dyDescent="0.2">
      <c r="A521" s="60"/>
      <c r="B521" s="60"/>
      <c r="C521" s="60"/>
      <c r="D521" s="60"/>
      <c r="E521" s="60"/>
    </row>
    <row r="522" spans="1:5" customFormat="1" ht="15" customHeight="1" x14ac:dyDescent="0.25">
      <c r="A522" s="99" t="s">
        <v>210</v>
      </c>
    </row>
    <row r="523" spans="1:5" customFormat="1" ht="15" customHeight="1" x14ac:dyDescent="0.2">
      <c r="A523" s="201" t="s">
        <v>211</v>
      </c>
      <c r="B523" s="201"/>
      <c r="C523" s="201"/>
      <c r="D523" s="201"/>
      <c r="E523" s="201"/>
    </row>
    <row r="524" spans="1:5" customFormat="1" ht="15" customHeight="1" x14ac:dyDescent="0.2">
      <c r="A524" s="201"/>
      <c r="B524" s="201"/>
      <c r="C524" s="201"/>
      <c r="D524" s="201"/>
      <c r="E524" s="201"/>
    </row>
    <row r="525" spans="1:5" customFormat="1" ht="15" customHeight="1" x14ac:dyDescent="0.2">
      <c r="A525" s="201"/>
      <c r="B525" s="201"/>
      <c r="C525" s="201"/>
      <c r="D525" s="201"/>
      <c r="E525" s="201"/>
    </row>
    <row r="526" spans="1:5" customFormat="1" ht="15" customHeight="1" x14ac:dyDescent="0.2">
      <c r="A526" s="201"/>
      <c r="B526" s="201"/>
      <c r="C526" s="201"/>
      <c r="D526" s="201"/>
      <c r="E526" s="201"/>
    </row>
    <row r="527" spans="1:5" customFormat="1" ht="15" customHeight="1" x14ac:dyDescent="0.2">
      <c r="A527" s="203" t="s">
        <v>212</v>
      </c>
      <c r="B527" s="203"/>
      <c r="C527" s="203"/>
      <c r="D527" s="203"/>
      <c r="E527" s="203"/>
    </row>
    <row r="528" spans="1:5" customFormat="1" ht="15" customHeight="1" x14ac:dyDescent="0.2">
      <c r="A528" s="203"/>
      <c r="B528" s="203"/>
      <c r="C528" s="203"/>
      <c r="D528" s="203"/>
      <c r="E528" s="203"/>
    </row>
    <row r="529" spans="1:5" customFormat="1" ht="15" customHeight="1" x14ac:dyDescent="0.2">
      <c r="A529" s="203"/>
      <c r="B529" s="203"/>
      <c r="C529" s="203"/>
      <c r="D529" s="203"/>
      <c r="E529" s="203"/>
    </row>
    <row r="530" spans="1:5" customFormat="1" ht="15" customHeight="1" x14ac:dyDescent="0.2">
      <c r="A530" s="203"/>
      <c r="B530" s="203"/>
      <c r="C530" s="203"/>
      <c r="D530" s="203"/>
      <c r="E530" s="203"/>
    </row>
    <row r="531" spans="1:5" customFormat="1" ht="15" customHeight="1" x14ac:dyDescent="0.2">
      <c r="A531" s="203"/>
      <c r="B531" s="203"/>
      <c r="C531" s="203"/>
      <c r="D531" s="203"/>
      <c r="E531" s="203"/>
    </row>
    <row r="532" spans="1:5" customFormat="1" ht="15" customHeight="1" x14ac:dyDescent="0.2">
      <c r="A532" s="50"/>
      <c r="B532" s="50"/>
      <c r="C532" s="50"/>
      <c r="D532" s="50"/>
      <c r="E532" s="50"/>
    </row>
    <row r="533" spans="1:5" customFormat="1" ht="15" customHeight="1" x14ac:dyDescent="0.25">
      <c r="A533" s="25" t="s">
        <v>17</v>
      </c>
      <c r="B533" s="26"/>
      <c r="C533" s="26"/>
      <c r="D533" s="26"/>
      <c r="E533" s="26"/>
    </row>
    <row r="534" spans="1:5" customFormat="1" ht="15" customHeight="1" x14ac:dyDescent="0.2">
      <c r="A534" s="27" t="s">
        <v>33</v>
      </c>
      <c r="B534" s="26"/>
      <c r="C534" s="26"/>
      <c r="D534" s="26"/>
      <c r="E534" s="28" t="s">
        <v>34</v>
      </c>
    </row>
    <row r="535" spans="1:5" customFormat="1" ht="15" customHeight="1" x14ac:dyDescent="0.25">
      <c r="A535" s="25"/>
      <c r="B535" s="54"/>
      <c r="C535" s="26"/>
      <c r="D535" s="26"/>
      <c r="E535" s="30"/>
    </row>
    <row r="536" spans="1:5" customFormat="1" ht="15" customHeight="1" x14ac:dyDescent="0.2">
      <c r="A536" s="70"/>
      <c r="B536" s="70"/>
      <c r="C536" s="31" t="s">
        <v>36</v>
      </c>
      <c r="D536" s="32" t="s">
        <v>50</v>
      </c>
      <c r="E536" s="33" t="s">
        <v>38</v>
      </c>
    </row>
    <row r="537" spans="1:5" customFormat="1" ht="15" customHeight="1" x14ac:dyDescent="0.2">
      <c r="A537" s="106"/>
      <c r="B537" s="72"/>
      <c r="C537" s="148">
        <v>6409</v>
      </c>
      <c r="D537" s="74" t="s">
        <v>82</v>
      </c>
      <c r="E537" s="149">
        <v>-7330000</v>
      </c>
    </row>
    <row r="538" spans="1:5" customFormat="1" ht="15" customHeight="1" x14ac:dyDescent="0.2">
      <c r="A538" s="134"/>
      <c r="B538" s="131"/>
      <c r="C538" s="39" t="s">
        <v>40</v>
      </c>
      <c r="D538" s="40"/>
      <c r="E538" s="41">
        <f>SUM(E537:E537)</f>
        <v>-7330000</v>
      </c>
    </row>
    <row r="539" spans="1:5" customFormat="1" ht="15" customHeight="1" x14ac:dyDescent="0.2">
      <c r="A539" s="134"/>
      <c r="B539" s="131"/>
      <c r="C539" s="116"/>
      <c r="D539" s="26"/>
      <c r="E539" s="117"/>
    </row>
    <row r="540" spans="1:5" customFormat="1" ht="15" customHeight="1" x14ac:dyDescent="0.25">
      <c r="A540" s="25" t="s">
        <v>17</v>
      </c>
    </row>
    <row r="541" spans="1:5" customFormat="1" ht="15" customHeight="1" x14ac:dyDescent="0.2">
      <c r="A541" s="27" t="s">
        <v>41</v>
      </c>
      <c r="B541" s="54"/>
      <c r="C541" s="54"/>
      <c r="D541" s="54"/>
      <c r="E541" s="54" t="s">
        <v>42</v>
      </c>
    </row>
    <row r="542" spans="1:5" customFormat="1" ht="15" customHeight="1" x14ac:dyDescent="0.2"/>
    <row r="543" spans="1:5" customFormat="1" ht="15" customHeight="1" x14ac:dyDescent="0.2">
      <c r="C543" s="31" t="s">
        <v>36</v>
      </c>
      <c r="D543" s="32" t="s">
        <v>50</v>
      </c>
      <c r="E543" s="33" t="s">
        <v>38</v>
      </c>
    </row>
    <row r="544" spans="1:5" customFormat="1" ht="15" customHeight="1" x14ac:dyDescent="0.2">
      <c r="C544" s="148">
        <v>4399</v>
      </c>
      <c r="D544" s="74" t="s">
        <v>82</v>
      </c>
      <c r="E544" s="149">
        <v>150000</v>
      </c>
    </row>
    <row r="545" spans="1:7" customFormat="1" ht="15" customHeight="1" x14ac:dyDescent="0.2">
      <c r="C545" s="39" t="s">
        <v>40</v>
      </c>
      <c r="D545" s="40"/>
      <c r="E545" s="41">
        <f>SUM(E544:E544)</f>
        <v>150000</v>
      </c>
      <c r="G545" s="107"/>
    </row>
    <row r="546" spans="1:7" customFormat="1" ht="15" customHeight="1" x14ac:dyDescent="0.2">
      <c r="G546" s="107"/>
    </row>
    <row r="547" spans="1:7" customFormat="1" ht="15" customHeight="1" x14ac:dyDescent="0.2">
      <c r="G547" s="107"/>
    </row>
    <row r="548" spans="1:7" customFormat="1" ht="15" customHeight="1" x14ac:dyDescent="0.25">
      <c r="A548" s="25" t="s">
        <v>17</v>
      </c>
      <c r="G548" s="107"/>
    </row>
    <row r="549" spans="1:7" customFormat="1" ht="15" customHeight="1" x14ac:dyDescent="0.2">
      <c r="A549" s="27" t="s">
        <v>92</v>
      </c>
      <c r="B549" s="26"/>
      <c r="C549" s="26"/>
      <c r="D549" s="26"/>
      <c r="E549" s="28" t="s">
        <v>93</v>
      </c>
      <c r="G549" s="107"/>
    </row>
    <row r="550" spans="1:7" customFormat="1" ht="15" customHeight="1" x14ac:dyDescent="0.2">
      <c r="G550" s="107"/>
    </row>
    <row r="551" spans="1:7" customFormat="1" ht="15" customHeight="1" x14ac:dyDescent="0.2">
      <c r="C551" s="31" t="s">
        <v>36</v>
      </c>
      <c r="D551" s="32" t="s">
        <v>50</v>
      </c>
      <c r="E551" s="33" t="s">
        <v>38</v>
      </c>
      <c r="G551" s="107"/>
    </row>
    <row r="552" spans="1:7" customFormat="1" ht="15" customHeight="1" x14ac:dyDescent="0.2">
      <c r="C552" s="73">
        <v>3312</v>
      </c>
      <c r="D552" s="74" t="s">
        <v>82</v>
      </c>
      <c r="E552" s="82">
        <v>250000</v>
      </c>
      <c r="G552" s="107"/>
    </row>
    <row r="553" spans="1:7" customFormat="1" ht="15" customHeight="1" x14ac:dyDescent="0.2">
      <c r="C553" s="73">
        <v>3312</v>
      </c>
      <c r="D553" s="105" t="s">
        <v>58</v>
      </c>
      <c r="E553" s="82">
        <v>50000</v>
      </c>
      <c r="G553" s="107"/>
    </row>
    <row r="554" spans="1:7" customFormat="1" ht="15" customHeight="1" x14ac:dyDescent="0.2">
      <c r="C554" s="73">
        <v>3319</v>
      </c>
      <c r="D554" s="74" t="s">
        <v>82</v>
      </c>
      <c r="E554" s="82">
        <v>600000</v>
      </c>
      <c r="G554" s="107"/>
    </row>
    <row r="555" spans="1:7" customFormat="1" ht="15" customHeight="1" x14ac:dyDescent="0.2">
      <c r="C555" s="73">
        <v>3319</v>
      </c>
      <c r="D555" s="105" t="s">
        <v>58</v>
      </c>
      <c r="E555" s="82">
        <v>100000</v>
      </c>
      <c r="G555" s="107"/>
    </row>
    <row r="556" spans="1:7" customFormat="1" ht="15" customHeight="1" x14ac:dyDescent="0.2">
      <c r="C556" s="73">
        <v>3319</v>
      </c>
      <c r="D556" s="65" t="s">
        <v>152</v>
      </c>
      <c r="E556" s="82">
        <v>1400000</v>
      </c>
      <c r="G556" s="107"/>
    </row>
    <row r="557" spans="1:7" customFormat="1" ht="15" customHeight="1" x14ac:dyDescent="0.2">
      <c r="C557" s="39" t="s">
        <v>40</v>
      </c>
      <c r="D557" s="40"/>
      <c r="E557" s="41">
        <f>SUM(E552:E556)</f>
        <v>2400000</v>
      </c>
      <c r="G557" s="107">
        <v>2400000</v>
      </c>
    </row>
    <row r="558" spans="1:7" customFormat="1" ht="15" customHeight="1" x14ac:dyDescent="0.2">
      <c r="G558" s="107"/>
    </row>
    <row r="559" spans="1:7" customFormat="1" ht="15" customHeight="1" x14ac:dyDescent="0.25">
      <c r="A559" s="25" t="s">
        <v>17</v>
      </c>
      <c r="G559" s="107"/>
    </row>
    <row r="560" spans="1:7" customFormat="1" ht="15" customHeight="1" x14ac:dyDescent="0.2">
      <c r="A560" s="27" t="s">
        <v>48</v>
      </c>
      <c r="B560" s="26"/>
      <c r="C560" s="26"/>
      <c r="D560" s="26"/>
      <c r="E560" s="28" t="s">
        <v>49</v>
      </c>
      <c r="G560" s="107"/>
    </row>
    <row r="561" spans="1:7" customFormat="1" ht="15" customHeight="1" x14ac:dyDescent="0.2">
      <c r="G561" s="107"/>
    </row>
    <row r="562" spans="1:7" customFormat="1" ht="15" customHeight="1" x14ac:dyDescent="0.2">
      <c r="C562" s="31" t="s">
        <v>36</v>
      </c>
      <c r="D562" s="32" t="s">
        <v>50</v>
      </c>
      <c r="E562" s="33" t="s">
        <v>38</v>
      </c>
      <c r="G562" s="107"/>
    </row>
    <row r="563" spans="1:7" customFormat="1" ht="15" customHeight="1" x14ac:dyDescent="0.2">
      <c r="C563" s="148">
        <v>1099</v>
      </c>
      <c r="D563" s="65" t="s">
        <v>152</v>
      </c>
      <c r="E563" s="149">
        <v>100000</v>
      </c>
      <c r="G563" s="107"/>
    </row>
    <row r="564" spans="1:7" customFormat="1" ht="15" customHeight="1" x14ac:dyDescent="0.2">
      <c r="C564" s="39" t="s">
        <v>40</v>
      </c>
      <c r="D564" s="40"/>
      <c r="E564" s="41">
        <f>SUM(E563:E563)</f>
        <v>100000</v>
      </c>
      <c r="G564" s="107">
        <v>100000</v>
      </c>
    </row>
    <row r="565" spans="1:7" customFormat="1" ht="15" customHeight="1" x14ac:dyDescent="0.2">
      <c r="G565" s="107"/>
    </row>
    <row r="566" spans="1:7" customFormat="1" ht="15" customHeight="1" x14ac:dyDescent="0.2">
      <c r="G566" s="107"/>
    </row>
    <row r="567" spans="1:7" customFormat="1" ht="15" customHeight="1" x14ac:dyDescent="0.2">
      <c r="G567" s="107"/>
    </row>
    <row r="568" spans="1:7" customFormat="1" ht="15" customHeight="1" x14ac:dyDescent="0.2">
      <c r="G568" s="107"/>
    </row>
    <row r="569" spans="1:7" customFormat="1" ht="15" customHeight="1" x14ac:dyDescent="0.2">
      <c r="G569" s="107"/>
    </row>
    <row r="570" spans="1:7" customFormat="1" ht="15" customHeight="1" x14ac:dyDescent="0.2">
      <c r="G570" s="107"/>
    </row>
    <row r="571" spans="1:7" customFormat="1" ht="15" customHeight="1" x14ac:dyDescent="0.2">
      <c r="G571" s="107"/>
    </row>
    <row r="572" spans="1:7" customFormat="1" ht="15" customHeight="1" x14ac:dyDescent="0.2">
      <c r="G572" s="107"/>
    </row>
    <row r="573" spans="1:7" customFormat="1" ht="15" customHeight="1" x14ac:dyDescent="0.2">
      <c r="G573" s="107"/>
    </row>
    <row r="574" spans="1:7" customFormat="1" ht="15" customHeight="1" x14ac:dyDescent="0.25">
      <c r="A574" s="25" t="s">
        <v>17</v>
      </c>
      <c r="B574" s="26"/>
      <c r="C574" s="26"/>
      <c r="D574" s="26"/>
      <c r="E574" s="54"/>
      <c r="G574" s="107"/>
    </row>
    <row r="575" spans="1:7" customFormat="1" ht="15" customHeight="1" x14ac:dyDescent="0.2">
      <c r="A575" s="87" t="s">
        <v>55</v>
      </c>
      <c r="B575" s="52"/>
      <c r="C575" s="52"/>
      <c r="D575" s="52"/>
      <c r="E575" s="53" t="s">
        <v>56</v>
      </c>
      <c r="G575" s="107"/>
    </row>
    <row r="576" spans="1:7" customFormat="1" ht="15" customHeight="1" x14ac:dyDescent="0.2">
      <c r="G576" s="107"/>
    </row>
    <row r="577" spans="1:7" customFormat="1" ht="15" customHeight="1" x14ac:dyDescent="0.2">
      <c r="C577" s="31" t="s">
        <v>36</v>
      </c>
      <c r="D577" s="32" t="s">
        <v>50</v>
      </c>
      <c r="E577" s="33" t="s">
        <v>38</v>
      </c>
      <c r="G577" s="107"/>
    </row>
    <row r="578" spans="1:7" customFormat="1" ht="15" customHeight="1" x14ac:dyDescent="0.2">
      <c r="C578" s="73">
        <v>3111</v>
      </c>
      <c r="D578" s="65" t="s">
        <v>152</v>
      </c>
      <c r="E578" s="82">
        <v>300000</v>
      </c>
      <c r="G578" s="107"/>
    </row>
    <row r="579" spans="1:7" customFormat="1" ht="15" customHeight="1" x14ac:dyDescent="0.2">
      <c r="C579" s="73">
        <v>3319</v>
      </c>
      <c r="D579" s="74" t="s">
        <v>82</v>
      </c>
      <c r="E579" s="82">
        <v>140000</v>
      </c>
      <c r="G579" s="107"/>
    </row>
    <row r="580" spans="1:7" customFormat="1" ht="15" customHeight="1" x14ac:dyDescent="0.2">
      <c r="C580" s="73">
        <v>3419</v>
      </c>
      <c r="D580" s="74" t="s">
        <v>82</v>
      </c>
      <c r="E580" s="82">
        <v>1560000</v>
      </c>
      <c r="G580" s="107"/>
    </row>
    <row r="581" spans="1:7" customFormat="1" ht="15" customHeight="1" x14ac:dyDescent="0.2">
      <c r="C581" s="73">
        <v>3419</v>
      </c>
      <c r="D581" s="65" t="s">
        <v>152</v>
      </c>
      <c r="E581" s="82">
        <v>1630000</v>
      </c>
      <c r="G581" s="107"/>
    </row>
    <row r="582" spans="1:7" customFormat="1" ht="15" customHeight="1" x14ac:dyDescent="0.2">
      <c r="C582" s="73">
        <v>3429</v>
      </c>
      <c r="D582" s="74" t="s">
        <v>82</v>
      </c>
      <c r="E582" s="82">
        <v>300000</v>
      </c>
      <c r="G582" s="107"/>
    </row>
    <row r="583" spans="1:7" customFormat="1" ht="15" customHeight="1" x14ac:dyDescent="0.2">
      <c r="C583" s="73">
        <v>3429</v>
      </c>
      <c r="D583" s="65" t="s">
        <v>152</v>
      </c>
      <c r="E583" s="82">
        <v>100000</v>
      </c>
      <c r="G583" s="107"/>
    </row>
    <row r="584" spans="1:7" customFormat="1" ht="15" customHeight="1" x14ac:dyDescent="0.2">
      <c r="C584" s="39" t="s">
        <v>40</v>
      </c>
      <c r="D584" s="40"/>
      <c r="E584" s="41">
        <f>SUM(E578:E583)</f>
        <v>4030000</v>
      </c>
      <c r="G584" s="107">
        <v>4030000</v>
      </c>
    </row>
    <row r="585" spans="1:7" customFormat="1" ht="15" customHeight="1" x14ac:dyDescent="0.2">
      <c r="G585" s="107"/>
    </row>
    <row r="586" spans="1:7" customFormat="1" ht="15" customHeight="1" x14ac:dyDescent="0.25">
      <c r="A586" s="25" t="s">
        <v>17</v>
      </c>
      <c r="B586" s="26"/>
      <c r="C586" s="26"/>
      <c r="D586" s="26"/>
      <c r="E586" s="26"/>
      <c r="G586" s="107"/>
    </row>
    <row r="587" spans="1:7" customFormat="1" ht="15" customHeight="1" x14ac:dyDescent="0.2">
      <c r="A587" s="87" t="s">
        <v>94</v>
      </c>
      <c r="B587" s="52"/>
      <c r="C587" s="52"/>
      <c r="D587" s="52"/>
      <c r="E587" s="53" t="s">
        <v>95</v>
      </c>
      <c r="G587" s="107"/>
    </row>
    <row r="588" spans="1:7" customFormat="1" ht="15" customHeight="1" x14ac:dyDescent="0.2">
      <c r="G588" s="107"/>
    </row>
    <row r="589" spans="1:7" customFormat="1" ht="15" customHeight="1" x14ac:dyDescent="0.2">
      <c r="C589" s="31" t="s">
        <v>36</v>
      </c>
      <c r="D589" s="32" t="s">
        <v>50</v>
      </c>
      <c r="E589" s="33" t="s">
        <v>38</v>
      </c>
      <c r="G589" s="107"/>
    </row>
    <row r="590" spans="1:7" customFormat="1" ht="15" customHeight="1" x14ac:dyDescent="0.2">
      <c r="C590" s="148">
        <v>2219</v>
      </c>
      <c r="D590" s="65" t="s">
        <v>152</v>
      </c>
      <c r="E590" s="149">
        <v>500000</v>
      </c>
      <c r="G590" s="107"/>
    </row>
    <row r="591" spans="1:7" customFormat="1" ht="15" customHeight="1" x14ac:dyDescent="0.2">
      <c r="C591" s="39" t="s">
        <v>40</v>
      </c>
      <c r="D591" s="40"/>
      <c r="E591" s="41">
        <f>SUM(E590:E590)</f>
        <v>500000</v>
      </c>
      <c r="G591" s="107">
        <v>500000</v>
      </c>
    </row>
    <row r="592" spans="1:7" customFormat="1" ht="15" customHeight="1" x14ac:dyDescent="0.2">
      <c r="G592" s="107"/>
    </row>
    <row r="593" spans="1:7" customFormat="1" ht="15" customHeight="1" x14ac:dyDescent="0.25">
      <c r="A593" s="25" t="s">
        <v>17</v>
      </c>
      <c r="G593" s="107"/>
    </row>
    <row r="594" spans="1:7" customFormat="1" ht="15" customHeight="1" x14ac:dyDescent="0.2">
      <c r="A594" s="27" t="s">
        <v>213</v>
      </c>
      <c r="B594" s="113"/>
      <c r="C594" s="26"/>
      <c r="D594" s="26"/>
      <c r="E594" s="28" t="s">
        <v>214</v>
      </c>
      <c r="G594" s="107"/>
    </row>
    <row r="595" spans="1:7" customFormat="1" ht="15" customHeight="1" x14ac:dyDescent="0.2">
      <c r="A595" s="27"/>
      <c r="B595" s="54"/>
      <c r="C595" s="26"/>
      <c r="D595" s="26"/>
      <c r="E595" s="30"/>
      <c r="G595" s="107"/>
    </row>
    <row r="596" spans="1:7" customFormat="1" ht="15" customHeight="1" x14ac:dyDescent="0.2">
      <c r="A596" s="70"/>
      <c r="B596" s="70"/>
      <c r="C596" s="31" t="s">
        <v>36</v>
      </c>
      <c r="D596" s="77" t="s">
        <v>50</v>
      </c>
      <c r="E596" s="44" t="s">
        <v>38</v>
      </c>
      <c r="G596" s="107"/>
    </row>
    <row r="597" spans="1:7" customFormat="1" ht="15" customHeight="1" x14ac:dyDescent="0.2">
      <c r="A597" s="106"/>
      <c r="B597" s="72"/>
      <c r="C597" s="73">
        <v>2143</v>
      </c>
      <c r="D597" s="74" t="s">
        <v>82</v>
      </c>
      <c r="E597" s="75">
        <v>150000</v>
      </c>
      <c r="G597" s="107"/>
    </row>
    <row r="598" spans="1:7" customFormat="1" ht="15" customHeight="1" x14ac:dyDescent="0.2">
      <c r="A598" s="76"/>
      <c r="B598" s="76"/>
      <c r="C598" s="39" t="s">
        <v>40</v>
      </c>
      <c r="D598" s="105"/>
      <c r="E598" s="41">
        <f>SUM(E597:E597)</f>
        <v>150000</v>
      </c>
      <c r="G598" s="107">
        <v>150000</v>
      </c>
    </row>
    <row r="599" spans="1:7" customFormat="1" ht="15" customHeight="1" x14ac:dyDescent="0.2">
      <c r="G599" s="107"/>
    </row>
    <row r="600" spans="1:7" customFormat="1" ht="15" customHeight="1" x14ac:dyDescent="0.2">
      <c r="G600" s="107">
        <f>SUM(E545,G557,G564,G591,G598,G584)</f>
        <v>7330000</v>
      </c>
    </row>
    <row r="601" spans="1:7" customFormat="1" ht="15" customHeight="1" x14ac:dyDescent="0.25">
      <c r="A601" s="99" t="s">
        <v>215</v>
      </c>
      <c r="G601" s="107"/>
    </row>
    <row r="602" spans="1:7" customFormat="1" ht="15" customHeight="1" x14ac:dyDescent="0.2">
      <c r="A602" s="204" t="s">
        <v>202</v>
      </c>
      <c r="B602" s="204"/>
      <c r="C602" s="204"/>
      <c r="D602" s="204"/>
      <c r="E602" s="204"/>
      <c r="G602" s="107"/>
    </row>
    <row r="603" spans="1:7" customFormat="1" ht="15" customHeight="1" x14ac:dyDescent="0.2">
      <c r="A603" s="204"/>
      <c r="B603" s="204"/>
      <c r="C603" s="204"/>
      <c r="D603" s="204"/>
      <c r="E603" s="204"/>
      <c r="G603" s="107"/>
    </row>
    <row r="604" spans="1:7" customFormat="1" ht="15" customHeight="1" x14ac:dyDescent="0.2">
      <c r="A604" s="203" t="s">
        <v>216</v>
      </c>
      <c r="B604" s="203"/>
      <c r="C604" s="203"/>
      <c r="D604" s="203"/>
      <c r="E604" s="203"/>
      <c r="G604" s="107"/>
    </row>
    <row r="605" spans="1:7" customFormat="1" ht="15" customHeight="1" x14ac:dyDescent="0.2">
      <c r="A605" s="203"/>
      <c r="B605" s="203"/>
      <c r="C605" s="203"/>
      <c r="D605" s="203"/>
      <c r="E605" s="203"/>
      <c r="G605" s="107"/>
    </row>
    <row r="606" spans="1:7" customFormat="1" ht="15" customHeight="1" x14ac:dyDescent="0.2">
      <c r="A606" s="203"/>
      <c r="B606" s="203"/>
      <c r="C606" s="203"/>
      <c r="D606" s="203"/>
      <c r="E606" s="203"/>
      <c r="G606" s="107"/>
    </row>
    <row r="607" spans="1:7" customFormat="1" ht="15" customHeight="1" x14ac:dyDescent="0.2">
      <c r="A607" s="203"/>
      <c r="B607" s="203"/>
      <c r="C607" s="203"/>
      <c r="D607" s="203"/>
      <c r="E607" s="203"/>
      <c r="G607" s="107"/>
    </row>
    <row r="608" spans="1:7" customFormat="1" ht="15" customHeight="1" x14ac:dyDescent="0.2">
      <c r="A608" s="203"/>
      <c r="B608" s="203"/>
      <c r="C608" s="203"/>
      <c r="D608" s="203"/>
      <c r="E608" s="203"/>
      <c r="G608" s="107"/>
    </row>
    <row r="609" spans="1:5" customFormat="1" ht="15" customHeight="1" x14ac:dyDescent="0.25">
      <c r="A609" s="59"/>
    </row>
    <row r="610" spans="1:5" customFormat="1" ht="15" customHeight="1" x14ac:dyDescent="0.25">
      <c r="A610" s="25" t="s">
        <v>17</v>
      </c>
      <c r="B610" s="26"/>
      <c r="C610" s="26"/>
      <c r="D610" s="26"/>
      <c r="E610" s="26"/>
    </row>
    <row r="611" spans="1:5" customFormat="1" ht="15" customHeight="1" x14ac:dyDescent="0.2">
      <c r="A611" s="27" t="s">
        <v>33</v>
      </c>
      <c r="B611" s="26"/>
      <c r="C611" s="26"/>
      <c r="D611" s="26"/>
      <c r="E611" s="28" t="s">
        <v>34</v>
      </c>
    </row>
    <row r="612" spans="1:5" customFormat="1" ht="15" customHeight="1" x14ac:dyDescent="0.25">
      <c r="A612" s="25"/>
      <c r="B612" s="54"/>
      <c r="C612" s="26"/>
      <c r="D612" s="26"/>
      <c r="E612" s="30"/>
    </row>
    <row r="613" spans="1:5" customFormat="1" ht="15" customHeight="1" x14ac:dyDescent="0.2">
      <c r="A613" s="70"/>
      <c r="B613" s="70"/>
      <c r="C613" s="31" t="s">
        <v>36</v>
      </c>
      <c r="D613" s="32" t="s">
        <v>50</v>
      </c>
      <c r="E613" s="33" t="s">
        <v>38</v>
      </c>
    </row>
    <row r="614" spans="1:5" customFormat="1" ht="15" customHeight="1" x14ac:dyDescent="0.2">
      <c r="A614" s="106"/>
      <c r="B614" s="72"/>
      <c r="C614" s="148">
        <v>6409</v>
      </c>
      <c r="D614" s="65" t="s">
        <v>72</v>
      </c>
      <c r="E614" s="149">
        <v>-943500</v>
      </c>
    </row>
    <row r="615" spans="1:5" customFormat="1" ht="15" customHeight="1" x14ac:dyDescent="0.2">
      <c r="A615" s="106"/>
      <c r="B615" s="72"/>
      <c r="C615" s="148">
        <v>6409</v>
      </c>
      <c r="D615" s="74" t="s">
        <v>82</v>
      </c>
      <c r="E615" s="149">
        <v>943500</v>
      </c>
    </row>
    <row r="616" spans="1:5" customFormat="1" ht="15" customHeight="1" x14ac:dyDescent="0.2">
      <c r="A616" s="134"/>
      <c r="B616" s="131"/>
      <c r="C616" s="39" t="s">
        <v>40</v>
      </c>
      <c r="D616" s="40"/>
      <c r="E616" s="41">
        <f>SUM(E614:E615)</f>
        <v>0</v>
      </c>
    </row>
    <row r="617" spans="1:5" customFormat="1" ht="15" customHeight="1" x14ac:dyDescent="0.2"/>
    <row r="618" spans="1:5" customFormat="1" ht="15" customHeight="1" x14ac:dyDescent="0.2"/>
    <row r="619" spans="1:5" customFormat="1" ht="15" customHeight="1" x14ac:dyDescent="0.2"/>
    <row r="620" spans="1:5" customFormat="1" ht="15" customHeight="1" x14ac:dyDescent="0.2"/>
    <row r="621" spans="1:5" customFormat="1" ht="15" customHeight="1" x14ac:dyDescent="0.2"/>
    <row r="622" spans="1:5" customFormat="1" ht="15" customHeight="1" x14ac:dyDescent="0.2"/>
    <row r="623" spans="1:5" customFormat="1" ht="15" customHeight="1" x14ac:dyDescent="0.2"/>
    <row r="624" spans="1:5" customFormat="1" ht="15" customHeight="1" x14ac:dyDescent="0.2"/>
    <row r="625" spans="1:5" customFormat="1" ht="15" customHeight="1" x14ac:dyDescent="0.2"/>
    <row r="626" spans="1:5" customFormat="1" ht="15" customHeight="1" x14ac:dyDescent="0.25">
      <c r="A626" s="99" t="s">
        <v>217</v>
      </c>
    </row>
    <row r="627" spans="1:5" customFormat="1" ht="15" customHeight="1" x14ac:dyDescent="0.2">
      <c r="A627" s="204" t="s">
        <v>218</v>
      </c>
      <c r="B627" s="204"/>
      <c r="C627" s="204"/>
      <c r="D627" s="204"/>
      <c r="E627" s="204"/>
    </row>
    <row r="628" spans="1:5" customFormat="1" ht="15" customHeight="1" x14ac:dyDescent="0.2">
      <c r="A628" s="204"/>
      <c r="B628" s="204"/>
      <c r="C628" s="204"/>
      <c r="D628" s="204"/>
      <c r="E628" s="204"/>
    </row>
    <row r="629" spans="1:5" customFormat="1" ht="15" customHeight="1" x14ac:dyDescent="0.2">
      <c r="A629" s="201" t="s">
        <v>219</v>
      </c>
      <c r="B629" s="201"/>
      <c r="C629" s="201"/>
      <c r="D629" s="201"/>
      <c r="E629" s="201"/>
    </row>
    <row r="630" spans="1:5" customFormat="1" ht="15" customHeight="1" x14ac:dyDescent="0.2">
      <c r="A630" s="201"/>
      <c r="B630" s="201"/>
      <c r="C630" s="201"/>
      <c r="D630" s="201"/>
      <c r="E630" s="201"/>
    </row>
    <row r="631" spans="1:5" customFormat="1" ht="15" customHeight="1" x14ac:dyDescent="0.2">
      <c r="A631" s="201"/>
      <c r="B631" s="201"/>
      <c r="C631" s="201"/>
      <c r="D631" s="201"/>
      <c r="E631" s="201"/>
    </row>
    <row r="632" spans="1:5" customFormat="1" ht="15" customHeight="1" x14ac:dyDescent="0.2">
      <c r="A632" s="201"/>
      <c r="B632" s="201"/>
      <c r="C632" s="201"/>
      <c r="D632" s="201"/>
      <c r="E632" s="201"/>
    </row>
    <row r="633" spans="1:5" customFormat="1" ht="15" customHeight="1" x14ac:dyDescent="0.2">
      <c r="A633" s="201"/>
      <c r="B633" s="201"/>
      <c r="C633" s="201"/>
      <c r="D633" s="201"/>
      <c r="E633" s="201"/>
    </row>
    <row r="634" spans="1:5" customFormat="1" ht="15" customHeight="1" x14ac:dyDescent="0.2">
      <c r="A634" s="150"/>
      <c r="B634" s="150"/>
      <c r="C634" s="150"/>
      <c r="D634" s="150"/>
      <c r="E634" s="150"/>
    </row>
    <row r="635" spans="1:5" customFormat="1" ht="15" customHeight="1" x14ac:dyDescent="0.25">
      <c r="A635" s="25" t="s">
        <v>17</v>
      </c>
      <c r="B635" s="26"/>
      <c r="C635" s="26"/>
      <c r="D635" s="26"/>
      <c r="E635" s="26"/>
    </row>
    <row r="636" spans="1:5" customFormat="1" ht="15" customHeight="1" x14ac:dyDescent="0.2">
      <c r="A636" s="27" t="s">
        <v>33</v>
      </c>
      <c r="B636" s="26"/>
      <c r="C636" s="26"/>
      <c r="D636" s="26"/>
      <c r="E636" s="28" t="s">
        <v>34</v>
      </c>
    </row>
    <row r="637" spans="1:5" customFormat="1" ht="15" customHeight="1" x14ac:dyDescent="0.25">
      <c r="A637" s="25"/>
      <c r="B637" s="54"/>
      <c r="C637" s="26"/>
      <c r="D637" s="26"/>
      <c r="E637" s="30"/>
    </row>
    <row r="638" spans="1:5" customFormat="1" ht="15" customHeight="1" x14ac:dyDescent="0.2">
      <c r="A638" s="70"/>
      <c r="B638" s="70"/>
      <c r="C638" s="31" t="s">
        <v>36</v>
      </c>
      <c r="D638" s="77" t="s">
        <v>50</v>
      </c>
      <c r="E638" s="33" t="s">
        <v>38</v>
      </c>
    </row>
    <row r="639" spans="1:5" customFormat="1" ht="15" customHeight="1" x14ac:dyDescent="0.2">
      <c r="A639" s="106"/>
      <c r="B639" s="72"/>
      <c r="C639" s="148">
        <v>6409</v>
      </c>
      <c r="D639" s="74" t="s">
        <v>82</v>
      </c>
      <c r="E639" s="149">
        <v>-189000</v>
      </c>
    </row>
    <row r="640" spans="1:5" customFormat="1" ht="15" customHeight="1" x14ac:dyDescent="0.2">
      <c r="A640" s="134"/>
      <c r="B640" s="131"/>
      <c r="C640" s="39" t="s">
        <v>40</v>
      </c>
      <c r="D640" s="40"/>
      <c r="E640" s="41">
        <f>E639</f>
        <v>-189000</v>
      </c>
    </row>
    <row r="641" spans="1:5" customFormat="1" ht="15" customHeight="1" x14ac:dyDescent="0.2"/>
    <row r="642" spans="1:5" customFormat="1" ht="15" customHeight="1" x14ac:dyDescent="0.25">
      <c r="A642" s="25" t="s">
        <v>17</v>
      </c>
      <c r="B642" s="113"/>
      <c r="C642" s="26"/>
      <c r="D642" s="26"/>
      <c r="E642" s="54"/>
    </row>
    <row r="643" spans="1:5" customFormat="1" ht="15" customHeight="1" x14ac:dyDescent="0.2">
      <c r="A643" s="27" t="s">
        <v>87</v>
      </c>
      <c r="B643" s="113"/>
      <c r="C643" s="26"/>
      <c r="D643" s="26"/>
      <c r="E643" s="28" t="s">
        <v>88</v>
      </c>
    </row>
    <row r="644" spans="1:5" customFormat="1" ht="15" customHeight="1" x14ac:dyDescent="0.2">
      <c r="A644" s="54"/>
      <c r="B644" s="42"/>
      <c r="C644" s="26"/>
      <c r="D644" s="54"/>
      <c r="E644" s="43"/>
    </row>
    <row r="645" spans="1:5" customFormat="1" ht="15" customHeight="1" x14ac:dyDescent="0.2">
      <c r="A645" s="69"/>
      <c r="B645" s="69"/>
      <c r="C645" s="31" t="s">
        <v>36</v>
      </c>
      <c r="D645" s="77" t="s">
        <v>50</v>
      </c>
      <c r="E645" s="33" t="s">
        <v>38</v>
      </c>
    </row>
    <row r="646" spans="1:5" customFormat="1" ht="15" customHeight="1" x14ac:dyDescent="0.2">
      <c r="A646" s="76"/>
      <c r="B646" s="76"/>
      <c r="C646" s="46">
        <v>5512</v>
      </c>
      <c r="D646" s="74" t="s">
        <v>82</v>
      </c>
      <c r="E646" s="137">
        <v>189000</v>
      </c>
    </row>
    <row r="647" spans="1:5" customFormat="1" ht="15" customHeight="1" x14ac:dyDescent="0.2">
      <c r="A647" s="103"/>
      <c r="B647" s="103"/>
      <c r="C647" s="39" t="s">
        <v>40</v>
      </c>
      <c r="D647" s="48"/>
      <c r="E647" s="49">
        <f>SUM(E646:E646)</f>
        <v>189000</v>
      </c>
    </row>
    <row r="648" spans="1:5" customFormat="1" ht="15" customHeight="1" x14ac:dyDescent="0.2"/>
    <row r="649" spans="1:5" customFormat="1" ht="15" customHeight="1" x14ac:dyDescent="0.2"/>
    <row r="650" spans="1:5" customFormat="1" ht="15" customHeight="1" x14ac:dyDescent="0.25">
      <c r="A650" s="99" t="s">
        <v>220</v>
      </c>
    </row>
    <row r="651" spans="1:5" customFormat="1" ht="15" customHeight="1" x14ac:dyDescent="0.2">
      <c r="A651" s="204" t="s">
        <v>221</v>
      </c>
      <c r="B651" s="204"/>
      <c r="C651" s="204"/>
      <c r="D651" s="204"/>
      <c r="E651" s="204"/>
    </row>
    <row r="652" spans="1:5" customFormat="1" ht="15" customHeight="1" x14ac:dyDescent="0.2">
      <c r="A652" s="204"/>
      <c r="B652" s="204"/>
      <c r="C652" s="204"/>
      <c r="D652" s="204"/>
      <c r="E652" s="204"/>
    </row>
    <row r="653" spans="1:5" customFormat="1" ht="15" customHeight="1" x14ac:dyDescent="0.2">
      <c r="A653" s="201" t="s">
        <v>222</v>
      </c>
      <c r="B653" s="201"/>
      <c r="C653" s="201"/>
      <c r="D653" s="201"/>
      <c r="E653" s="201"/>
    </row>
    <row r="654" spans="1:5" customFormat="1" ht="15" customHeight="1" x14ac:dyDescent="0.2">
      <c r="A654" s="201"/>
      <c r="B654" s="201"/>
      <c r="C654" s="201"/>
      <c r="D654" s="201"/>
      <c r="E654" s="201"/>
    </row>
    <row r="655" spans="1:5" customFormat="1" ht="15" customHeight="1" x14ac:dyDescent="0.2">
      <c r="A655" s="201"/>
      <c r="B655" s="201"/>
      <c r="C655" s="201"/>
      <c r="D655" s="201"/>
      <c r="E655" s="201"/>
    </row>
    <row r="656" spans="1:5" customFormat="1" ht="15" customHeight="1" x14ac:dyDescent="0.2">
      <c r="A656" s="201"/>
      <c r="B656" s="201"/>
      <c r="C656" s="201"/>
      <c r="D656" s="201"/>
      <c r="E656" s="201"/>
    </row>
    <row r="657" spans="1:5" customFormat="1" ht="15" customHeight="1" x14ac:dyDescent="0.2">
      <c r="A657" s="201"/>
      <c r="B657" s="201"/>
      <c r="C657" s="201"/>
      <c r="D657" s="201"/>
      <c r="E657" s="201"/>
    </row>
    <row r="658" spans="1:5" customFormat="1" ht="15" customHeight="1" x14ac:dyDescent="0.2">
      <c r="A658" s="150"/>
      <c r="B658" s="150"/>
      <c r="C658" s="150"/>
      <c r="D658" s="150"/>
      <c r="E658" s="150"/>
    </row>
    <row r="659" spans="1:5" customFormat="1" ht="15" customHeight="1" x14ac:dyDescent="0.25">
      <c r="A659" s="25" t="s">
        <v>17</v>
      </c>
      <c r="B659" s="26"/>
      <c r="C659" s="26"/>
      <c r="D659" s="26"/>
      <c r="E659" s="26"/>
    </row>
    <row r="660" spans="1:5" customFormat="1" ht="15" customHeight="1" x14ac:dyDescent="0.2">
      <c r="A660" s="27" t="s">
        <v>33</v>
      </c>
      <c r="B660" s="26"/>
      <c r="C660" s="26"/>
      <c r="D660" s="26"/>
      <c r="E660" s="28" t="s">
        <v>34</v>
      </c>
    </row>
    <row r="661" spans="1:5" customFormat="1" ht="15" customHeight="1" x14ac:dyDescent="0.25">
      <c r="A661" s="25"/>
      <c r="B661" s="54"/>
      <c r="C661" s="26"/>
      <c r="D661" s="26"/>
      <c r="E661" s="30"/>
    </row>
    <row r="662" spans="1:5" customFormat="1" ht="15" customHeight="1" x14ac:dyDescent="0.2">
      <c r="A662" s="70"/>
      <c r="B662" s="70"/>
      <c r="C662" s="31" t="s">
        <v>36</v>
      </c>
      <c r="D662" s="77" t="s">
        <v>50</v>
      </c>
      <c r="E662" s="33" t="s">
        <v>38</v>
      </c>
    </row>
    <row r="663" spans="1:5" customFormat="1" ht="15" customHeight="1" x14ac:dyDescent="0.2">
      <c r="A663" s="106"/>
      <c r="B663" s="72"/>
      <c r="C663" s="148">
        <v>6409</v>
      </c>
      <c r="D663" s="74" t="s">
        <v>82</v>
      </c>
      <c r="E663" s="149">
        <v>-35000</v>
      </c>
    </row>
    <row r="664" spans="1:5" customFormat="1" ht="15" customHeight="1" x14ac:dyDescent="0.2">
      <c r="A664" s="134"/>
      <c r="B664" s="131"/>
      <c r="C664" s="39" t="s">
        <v>40</v>
      </c>
      <c r="D664" s="40"/>
      <c r="E664" s="41">
        <f>E663</f>
        <v>-35000</v>
      </c>
    </row>
    <row r="665" spans="1:5" customFormat="1" ht="15" customHeight="1" x14ac:dyDescent="0.2"/>
    <row r="666" spans="1:5" customFormat="1" ht="15" customHeight="1" x14ac:dyDescent="0.25">
      <c r="A666" s="25" t="s">
        <v>17</v>
      </c>
      <c r="B666" s="113"/>
      <c r="C666" s="26"/>
      <c r="D666" s="26"/>
      <c r="E666" s="54"/>
    </row>
    <row r="667" spans="1:5" customFormat="1" ht="15" customHeight="1" x14ac:dyDescent="0.2">
      <c r="A667" s="27" t="s">
        <v>213</v>
      </c>
      <c r="B667" s="113"/>
      <c r="C667" s="26"/>
      <c r="D667" s="26"/>
      <c r="E667" s="28" t="s">
        <v>88</v>
      </c>
    </row>
    <row r="668" spans="1:5" customFormat="1" ht="15" customHeight="1" x14ac:dyDescent="0.2">
      <c r="A668" s="54"/>
      <c r="B668" s="42"/>
      <c r="C668" s="26"/>
      <c r="D668" s="54"/>
      <c r="E668" s="43"/>
    </row>
    <row r="669" spans="1:5" customFormat="1" ht="15" customHeight="1" x14ac:dyDescent="0.2">
      <c r="A669" s="69"/>
      <c r="B669" s="69"/>
      <c r="C669" s="31" t="s">
        <v>36</v>
      </c>
      <c r="D669" s="77" t="s">
        <v>50</v>
      </c>
      <c r="E669" s="33" t="s">
        <v>38</v>
      </c>
    </row>
    <row r="670" spans="1:5" customFormat="1" ht="15" customHeight="1" x14ac:dyDescent="0.2">
      <c r="A670" s="76"/>
      <c r="B670" s="76"/>
      <c r="C670" s="46">
        <v>2143</v>
      </c>
      <c r="D670" s="74" t="s">
        <v>82</v>
      </c>
      <c r="E670" s="137">
        <v>35000</v>
      </c>
    </row>
    <row r="671" spans="1:5" customFormat="1" ht="15" customHeight="1" x14ac:dyDescent="0.2">
      <c r="A671" s="103"/>
      <c r="B671" s="103"/>
      <c r="C671" s="39" t="s">
        <v>40</v>
      </c>
      <c r="D671" s="48"/>
      <c r="E671" s="49">
        <f>SUM(E670:E670)</f>
        <v>35000</v>
      </c>
    </row>
    <row r="672" spans="1:5" customFormat="1" ht="15" customHeight="1" x14ac:dyDescent="0.2"/>
    <row r="673" spans="1:5" customFormat="1" ht="15" customHeight="1" x14ac:dyDescent="0.2"/>
    <row r="674" spans="1:5" customFormat="1" ht="15" customHeight="1" x14ac:dyDescent="0.2"/>
    <row r="675" spans="1:5" customFormat="1" ht="15" customHeight="1" x14ac:dyDescent="0.2"/>
    <row r="676" spans="1:5" customFormat="1" ht="15" customHeight="1" x14ac:dyDescent="0.2"/>
    <row r="677" spans="1:5" customFormat="1" ht="15" customHeight="1" x14ac:dyDescent="0.2"/>
    <row r="678" spans="1:5" customFormat="1" ht="15" customHeight="1" x14ac:dyDescent="0.25">
      <c r="A678" s="99" t="s">
        <v>223</v>
      </c>
    </row>
    <row r="679" spans="1:5" customFormat="1" ht="15" customHeight="1" x14ac:dyDescent="0.2">
      <c r="A679" s="204" t="s">
        <v>224</v>
      </c>
      <c r="B679" s="204"/>
      <c r="C679" s="204"/>
      <c r="D679" s="204"/>
      <c r="E679" s="204"/>
    </row>
    <row r="680" spans="1:5" customFormat="1" ht="15" customHeight="1" x14ac:dyDescent="0.2">
      <c r="A680" s="204"/>
      <c r="B680" s="204"/>
      <c r="C680" s="204"/>
      <c r="D680" s="204"/>
      <c r="E680" s="204"/>
    </row>
    <row r="681" spans="1:5" customFormat="1" ht="15" customHeight="1" x14ac:dyDescent="0.2">
      <c r="A681" s="201" t="s">
        <v>225</v>
      </c>
      <c r="B681" s="201"/>
      <c r="C681" s="201"/>
      <c r="D681" s="201"/>
      <c r="E681" s="201"/>
    </row>
    <row r="682" spans="1:5" customFormat="1" ht="15" customHeight="1" x14ac:dyDescent="0.2">
      <c r="A682" s="201"/>
      <c r="B682" s="201"/>
      <c r="C682" s="201"/>
      <c r="D682" s="201"/>
      <c r="E682" s="201"/>
    </row>
    <row r="683" spans="1:5" customFormat="1" ht="15" customHeight="1" x14ac:dyDescent="0.2">
      <c r="A683" s="201"/>
      <c r="B683" s="201"/>
      <c r="C683" s="201"/>
      <c r="D683" s="201"/>
      <c r="E683" s="201"/>
    </row>
    <row r="684" spans="1:5" customFormat="1" ht="15" customHeight="1" x14ac:dyDescent="0.2">
      <c r="A684" s="201"/>
      <c r="B684" s="201"/>
      <c r="C684" s="201"/>
      <c r="D684" s="201"/>
      <c r="E684" s="201"/>
    </row>
    <row r="685" spans="1:5" customFormat="1" ht="15" customHeight="1" x14ac:dyDescent="0.2">
      <c r="A685" s="201"/>
      <c r="B685" s="201"/>
      <c r="C685" s="201"/>
      <c r="D685" s="201"/>
      <c r="E685" s="201"/>
    </row>
    <row r="686" spans="1:5" customFormat="1" ht="15" customHeight="1" x14ac:dyDescent="0.2">
      <c r="A686" s="201"/>
      <c r="B686" s="201"/>
      <c r="C686" s="201"/>
      <c r="D686" s="201"/>
      <c r="E686" s="201"/>
    </row>
    <row r="687" spans="1:5" customFormat="1" ht="15" customHeight="1" x14ac:dyDescent="0.2">
      <c r="A687" s="150"/>
      <c r="B687" s="150"/>
      <c r="C687" s="150"/>
      <c r="D687" s="150"/>
      <c r="E687" s="150"/>
    </row>
    <row r="688" spans="1:5" customFormat="1" ht="15" customHeight="1" x14ac:dyDescent="0.25">
      <c r="A688" s="25" t="s">
        <v>17</v>
      </c>
      <c r="B688" s="26"/>
      <c r="C688" s="26"/>
      <c r="D688" s="26"/>
      <c r="E688" s="26"/>
    </row>
    <row r="689" spans="1:5" customFormat="1" ht="15" customHeight="1" x14ac:dyDescent="0.2">
      <c r="A689" s="27" t="s">
        <v>33</v>
      </c>
      <c r="B689" s="26"/>
      <c r="C689" s="26"/>
      <c r="D689" s="26"/>
      <c r="E689" s="28" t="s">
        <v>34</v>
      </c>
    </row>
    <row r="690" spans="1:5" customFormat="1" ht="15" customHeight="1" x14ac:dyDescent="0.25">
      <c r="A690" s="25"/>
      <c r="B690" s="54"/>
      <c r="C690" s="26"/>
      <c r="D690" s="26"/>
      <c r="E690" s="30"/>
    </row>
    <row r="691" spans="1:5" customFormat="1" ht="15" customHeight="1" x14ac:dyDescent="0.2">
      <c r="A691" s="70"/>
      <c r="B691" s="70"/>
      <c r="C691" s="31" t="s">
        <v>36</v>
      </c>
      <c r="D691" s="77" t="s">
        <v>50</v>
      </c>
      <c r="E691" s="33" t="s">
        <v>38</v>
      </c>
    </row>
    <row r="692" spans="1:5" customFormat="1" ht="15" customHeight="1" x14ac:dyDescent="0.2">
      <c r="A692" s="106"/>
      <c r="B692" s="72"/>
      <c r="C692" s="148">
        <v>6409</v>
      </c>
      <c r="D692" s="74" t="s">
        <v>82</v>
      </c>
      <c r="E692" s="149">
        <v>-120000</v>
      </c>
    </row>
    <row r="693" spans="1:5" customFormat="1" ht="15" customHeight="1" x14ac:dyDescent="0.2">
      <c r="A693" s="134"/>
      <c r="B693" s="131"/>
      <c r="C693" s="39" t="s">
        <v>40</v>
      </c>
      <c r="D693" s="40"/>
      <c r="E693" s="41">
        <f>E692</f>
        <v>-120000</v>
      </c>
    </row>
    <row r="694" spans="1:5" customFormat="1" ht="15" customHeight="1" x14ac:dyDescent="0.2">
      <c r="A694" s="134"/>
      <c r="B694" s="131"/>
      <c r="C694" s="116"/>
      <c r="D694" s="26"/>
      <c r="E694" s="117"/>
    </row>
    <row r="695" spans="1:5" customFormat="1" ht="15" customHeight="1" x14ac:dyDescent="0.25">
      <c r="A695" s="25" t="s">
        <v>17</v>
      </c>
      <c r="B695" s="26"/>
      <c r="C695" s="26"/>
      <c r="D695" s="26"/>
      <c r="E695" s="54"/>
    </row>
    <row r="696" spans="1:5" customFormat="1" ht="15" customHeight="1" x14ac:dyDescent="0.2">
      <c r="A696" s="27" t="s">
        <v>48</v>
      </c>
      <c r="B696" s="26"/>
      <c r="C696" s="26"/>
      <c r="D696" s="26"/>
      <c r="E696" s="28" t="s">
        <v>49</v>
      </c>
    </row>
    <row r="697" spans="1:5" customFormat="1" ht="15" customHeight="1" x14ac:dyDescent="0.2">
      <c r="A697" s="27"/>
      <c r="B697" s="54"/>
      <c r="C697" s="26"/>
      <c r="D697" s="26"/>
      <c r="E697" s="30"/>
    </row>
    <row r="698" spans="1:5" customFormat="1" ht="15" customHeight="1" x14ac:dyDescent="0.2">
      <c r="A698" s="70"/>
      <c r="B698" s="70"/>
      <c r="C698" s="31" t="s">
        <v>36</v>
      </c>
      <c r="D698" s="77" t="s">
        <v>50</v>
      </c>
      <c r="E698" s="33" t="s">
        <v>38</v>
      </c>
    </row>
    <row r="699" spans="1:5" customFormat="1" ht="15" customHeight="1" x14ac:dyDescent="0.2">
      <c r="A699" s="70"/>
      <c r="B699" s="70"/>
      <c r="C699" s="73">
        <v>1019</v>
      </c>
      <c r="D699" s="74" t="s">
        <v>82</v>
      </c>
      <c r="E699" s="75">
        <v>10000</v>
      </c>
    </row>
    <row r="700" spans="1:5" customFormat="1" ht="15" customHeight="1" x14ac:dyDescent="0.2">
      <c r="A700" s="70"/>
      <c r="B700" s="70"/>
      <c r="C700" s="73">
        <v>1070</v>
      </c>
      <c r="D700" s="74" t="s">
        <v>82</v>
      </c>
      <c r="E700" s="75">
        <v>25000</v>
      </c>
    </row>
    <row r="701" spans="1:5" customFormat="1" ht="15" customHeight="1" x14ac:dyDescent="0.2">
      <c r="A701" s="70"/>
      <c r="B701" s="70"/>
      <c r="C701" s="73">
        <v>1099</v>
      </c>
      <c r="D701" s="74" t="s">
        <v>82</v>
      </c>
      <c r="E701" s="75">
        <v>25000</v>
      </c>
    </row>
    <row r="702" spans="1:5" customFormat="1" ht="15" customHeight="1" x14ac:dyDescent="0.2">
      <c r="A702" s="70"/>
      <c r="B702" s="70"/>
      <c r="C702" s="73">
        <v>3429</v>
      </c>
      <c r="D702" s="74" t="s">
        <v>82</v>
      </c>
      <c r="E702" s="75">
        <v>60000</v>
      </c>
    </row>
    <row r="703" spans="1:5" customFormat="1" ht="15" customHeight="1" x14ac:dyDescent="0.2">
      <c r="A703" s="76"/>
      <c r="B703" s="76"/>
      <c r="C703" s="39" t="s">
        <v>40</v>
      </c>
      <c r="D703" s="40"/>
      <c r="E703" s="41">
        <f>SUM(E699:E702)</f>
        <v>120000</v>
      </c>
    </row>
    <row r="704" spans="1:5" customFormat="1" ht="15" customHeight="1" x14ac:dyDescent="0.2"/>
    <row r="705" spans="1:5" customFormat="1" ht="15" customHeight="1" x14ac:dyDescent="0.2"/>
    <row r="706" spans="1:5" customFormat="1" ht="15" customHeight="1" x14ac:dyDescent="0.25">
      <c r="A706" s="99" t="s">
        <v>226</v>
      </c>
    </row>
    <row r="707" spans="1:5" customFormat="1" ht="15" customHeight="1" x14ac:dyDescent="0.2">
      <c r="A707" s="204" t="s">
        <v>113</v>
      </c>
      <c r="B707" s="204"/>
      <c r="C707" s="204"/>
      <c r="D707" s="204"/>
      <c r="E707" s="204"/>
    </row>
    <row r="708" spans="1:5" customFormat="1" ht="15" customHeight="1" x14ac:dyDescent="0.2">
      <c r="A708" s="204"/>
      <c r="B708" s="204"/>
      <c r="C708" s="204"/>
      <c r="D708" s="204"/>
      <c r="E708" s="204"/>
    </row>
    <row r="709" spans="1:5" customFormat="1" ht="15" customHeight="1" x14ac:dyDescent="0.2">
      <c r="A709" s="201" t="s">
        <v>227</v>
      </c>
      <c r="B709" s="201"/>
      <c r="C709" s="201"/>
      <c r="D709" s="201"/>
      <c r="E709" s="201"/>
    </row>
    <row r="710" spans="1:5" customFormat="1" ht="15" customHeight="1" x14ac:dyDescent="0.2">
      <c r="A710" s="201"/>
      <c r="B710" s="201"/>
      <c r="C710" s="201"/>
      <c r="D710" s="201"/>
      <c r="E710" s="201"/>
    </row>
    <row r="711" spans="1:5" customFormat="1" ht="15" customHeight="1" x14ac:dyDescent="0.2">
      <c r="A711" s="201"/>
      <c r="B711" s="201"/>
      <c r="C711" s="201"/>
      <c r="D711" s="201"/>
      <c r="E711" s="201"/>
    </row>
    <row r="712" spans="1:5" customFormat="1" ht="15" customHeight="1" x14ac:dyDescent="0.2">
      <c r="A712" s="201"/>
      <c r="B712" s="201"/>
      <c r="C712" s="201"/>
      <c r="D712" s="201"/>
      <c r="E712" s="201"/>
    </row>
    <row r="713" spans="1:5" customFormat="1" ht="15" customHeight="1" x14ac:dyDescent="0.2">
      <c r="A713" s="201"/>
      <c r="B713" s="201"/>
      <c r="C713" s="201"/>
      <c r="D713" s="201"/>
      <c r="E713" s="201"/>
    </row>
    <row r="714" spans="1:5" customFormat="1" ht="15" customHeight="1" x14ac:dyDescent="0.2">
      <c r="A714" s="201"/>
      <c r="B714" s="201"/>
      <c r="C714" s="201"/>
      <c r="D714" s="201"/>
      <c r="E714" s="201"/>
    </row>
    <row r="715" spans="1:5" customFormat="1" ht="15" customHeight="1" x14ac:dyDescent="0.2">
      <c r="A715" s="150"/>
      <c r="B715" s="150"/>
      <c r="C715" s="150"/>
      <c r="D715" s="150"/>
      <c r="E715" s="150"/>
    </row>
    <row r="716" spans="1:5" customFormat="1" ht="15" customHeight="1" x14ac:dyDescent="0.25">
      <c r="A716" s="25" t="s">
        <v>17</v>
      </c>
      <c r="B716" s="26"/>
      <c r="C716" s="26"/>
      <c r="D716" s="26"/>
      <c r="E716" s="26"/>
    </row>
    <row r="717" spans="1:5" customFormat="1" ht="15" customHeight="1" x14ac:dyDescent="0.2">
      <c r="A717" s="27" t="s">
        <v>33</v>
      </c>
      <c r="B717" s="26"/>
      <c r="C717" s="26"/>
      <c r="D717" s="26"/>
      <c r="E717" s="28" t="s">
        <v>34</v>
      </c>
    </row>
    <row r="718" spans="1:5" customFormat="1" ht="15" customHeight="1" x14ac:dyDescent="0.25">
      <c r="A718" s="25"/>
      <c r="B718" s="54"/>
      <c r="C718" s="26"/>
      <c r="D718" s="26"/>
      <c r="E718" s="30"/>
    </row>
    <row r="719" spans="1:5" customFormat="1" ht="15" customHeight="1" x14ac:dyDescent="0.2">
      <c r="A719" s="70"/>
      <c r="B719" s="70"/>
      <c r="C719" s="31" t="s">
        <v>36</v>
      </c>
      <c r="D719" s="77" t="s">
        <v>50</v>
      </c>
      <c r="E719" s="33" t="s">
        <v>38</v>
      </c>
    </row>
    <row r="720" spans="1:5" customFormat="1" ht="15" customHeight="1" x14ac:dyDescent="0.2">
      <c r="A720" s="106"/>
      <c r="B720" s="72"/>
      <c r="C720" s="148">
        <v>6409</v>
      </c>
      <c r="D720" s="74" t="s">
        <v>82</v>
      </c>
      <c r="E720" s="149">
        <v>-670000</v>
      </c>
    </row>
    <row r="721" spans="1:5" customFormat="1" ht="15" customHeight="1" x14ac:dyDescent="0.2">
      <c r="A721" s="134"/>
      <c r="B721" s="131"/>
      <c r="C721" s="39" t="s">
        <v>40</v>
      </c>
      <c r="D721" s="40"/>
      <c r="E721" s="41">
        <f>E720</f>
        <v>-670000</v>
      </c>
    </row>
    <row r="722" spans="1:5" customFormat="1" ht="15" customHeight="1" x14ac:dyDescent="0.2">
      <c r="A722" s="134"/>
      <c r="B722" s="131"/>
      <c r="C722" s="116"/>
      <c r="D722" s="26"/>
      <c r="E722" s="117"/>
    </row>
    <row r="723" spans="1:5" customFormat="1" ht="15" customHeight="1" x14ac:dyDescent="0.2">
      <c r="A723" s="134"/>
      <c r="B723" s="131"/>
      <c r="C723" s="116"/>
      <c r="D723" s="26"/>
      <c r="E723" s="117"/>
    </row>
    <row r="724" spans="1:5" customFormat="1" ht="15" customHeight="1" x14ac:dyDescent="0.2">
      <c r="A724" s="134"/>
      <c r="B724" s="131"/>
      <c r="C724" s="116"/>
      <c r="D724" s="26"/>
      <c r="E724" s="117"/>
    </row>
    <row r="725" spans="1:5" customFormat="1" ht="15" customHeight="1" x14ac:dyDescent="0.2">
      <c r="A725" s="134"/>
      <c r="B725" s="131"/>
      <c r="C725" s="116"/>
      <c r="D725" s="26"/>
      <c r="E725" s="117"/>
    </row>
    <row r="726" spans="1:5" customFormat="1" ht="15" customHeight="1" x14ac:dyDescent="0.2">
      <c r="A726" s="134"/>
      <c r="B726" s="131"/>
      <c r="C726" s="116"/>
      <c r="D726" s="26"/>
      <c r="E726" s="117"/>
    </row>
    <row r="727" spans="1:5" customFormat="1" ht="15" customHeight="1" x14ac:dyDescent="0.2">
      <c r="A727" s="134"/>
      <c r="B727" s="131"/>
      <c r="C727" s="116"/>
      <c r="D727" s="26"/>
      <c r="E727" s="117"/>
    </row>
    <row r="728" spans="1:5" customFormat="1" ht="15" customHeight="1" x14ac:dyDescent="0.2">
      <c r="A728" s="134"/>
      <c r="B728" s="131"/>
      <c r="C728" s="116"/>
      <c r="D728" s="26"/>
      <c r="E728" s="117"/>
    </row>
    <row r="729" spans="1:5" customFormat="1" ht="15" customHeight="1" x14ac:dyDescent="0.25">
      <c r="A729" s="25" t="s">
        <v>17</v>
      </c>
      <c r="B729" s="26"/>
      <c r="C729" s="26"/>
      <c r="D729" s="26"/>
      <c r="E729" s="54"/>
    </row>
    <row r="730" spans="1:5" customFormat="1" ht="15" customHeight="1" x14ac:dyDescent="0.2">
      <c r="A730" s="87" t="s">
        <v>55</v>
      </c>
      <c r="B730" s="52"/>
      <c r="C730" s="52"/>
      <c r="D730" s="52"/>
      <c r="E730" s="53" t="s">
        <v>56</v>
      </c>
    </row>
    <row r="731" spans="1:5" customFormat="1" ht="15" customHeight="1" x14ac:dyDescent="0.2">
      <c r="A731" s="27"/>
      <c r="B731" s="54"/>
      <c r="C731" s="26"/>
      <c r="D731" s="26"/>
      <c r="E731" s="30"/>
    </row>
    <row r="732" spans="1:5" customFormat="1" ht="15" customHeight="1" x14ac:dyDescent="0.2">
      <c r="A732" s="70"/>
      <c r="B732" s="70"/>
      <c r="C732" s="31" t="s">
        <v>36</v>
      </c>
      <c r="D732" s="77" t="s">
        <v>50</v>
      </c>
      <c r="E732" s="33" t="s">
        <v>38</v>
      </c>
    </row>
    <row r="733" spans="1:5" customFormat="1" ht="15" customHeight="1" x14ac:dyDescent="0.2">
      <c r="A733" s="106"/>
      <c r="B733" s="72"/>
      <c r="C733" s="73">
        <v>3419</v>
      </c>
      <c r="D733" s="74" t="s">
        <v>82</v>
      </c>
      <c r="E733" s="75">
        <f>70000+385000</f>
        <v>455000</v>
      </c>
    </row>
    <row r="734" spans="1:5" customFormat="1" ht="15" customHeight="1" x14ac:dyDescent="0.2">
      <c r="A734" s="106"/>
      <c r="B734" s="72"/>
      <c r="C734" s="73">
        <v>3419</v>
      </c>
      <c r="D734" s="65" t="s">
        <v>177</v>
      </c>
      <c r="E734" s="75">
        <v>110000</v>
      </c>
    </row>
    <row r="735" spans="1:5" customFormat="1" ht="15" customHeight="1" x14ac:dyDescent="0.2">
      <c r="A735" s="106"/>
      <c r="B735" s="72"/>
      <c r="C735" s="73">
        <v>3429</v>
      </c>
      <c r="D735" s="74" t="s">
        <v>82</v>
      </c>
      <c r="E735" s="75">
        <v>80000</v>
      </c>
    </row>
    <row r="736" spans="1:5" customFormat="1" ht="15" customHeight="1" x14ac:dyDescent="0.2">
      <c r="A736" s="106"/>
      <c r="B736" s="72"/>
      <c r="C736" s="73">
        <v>3429</v>
      </c>
      <c r="D736" s="105" t="s">
        <v>58</v>
      </c>
      <c r="E736" s="75">
        <v>25000</v>
      </c>
    </row>
    <row r="737" spans="1:5" customFormat="1" ht="15" customHeight="1" x14ac:dyDescent="0.2">
      <c r="A737" s="76"/>
      <c r="B737" s="76"/>
      <c r="C737" s="39" t="s">
        <v>40</v>
      </c>
      <c r="D737" s="40"/>
      <c r="E737" s="41">
        <f>SUM(E733:E736)</f>
        <v>670000</v>
      </c>
    </row>
    <row r="738" spans="1:5" customFormat="1" ht="15" customHeight="1" x14ac:dyDescent="0.2"/>
    <row r="739" spans="1:5" customFormat="1" ht="15" customHeight="1" x14ac:dyDescent="0.2"/>
    <row r="740" spans="1:5" customFormat="1" ht="15" customHeight="1" x14ac:dyDescent="0.25">
      <c r="A740" s="99" t="s">
        <v>228</v>
      </c>
    </row>
    <row r="741" spans="1:5" customFormat="1" ht="15" customHeight="1" x14ac:dyDescent="0.2">
      <c r="A741" s="204" t="s">
        <v>229</v>
      </c>
      <c r="B741" s="204"/>
      <c r="C741" s="204"/>
      <c r="D741" s="204"/>
      <c r="E741" s="204"/>
    </row>
    <row r="742" spans="1:5" customFormat="1" ht="15" customHeight="1" x14ac:dyDescent="0.2">
      <c r="A742" s="204"/>
      <c r="B742" s="204"/>
      <c r="C742" s="204"/>
      <c r="D742" s="204"/>
      <c r="E742" s="204"/>
    </row>
    <row r="743" spans="1:5" customFormat="1" ht="15" customHeight="1" x14ac:dyDescent="0.2">
      <c r="A743" s="201" t="s">
        <v>230</v>
      </c>
      <c r="B743" s="201"/>
      <c r="C743" s="201"/>
      <c r="D743" s="201"/>
      <c r="E743" s="201"/>
    </row>
    <row r="744" spans="1:5" customFormat="1" ht="15" customHeight="1" x14ac:dyDescent="0.2">
      <c r="A744" s="201"/>
      <c r="B744" s="201"/>
      <c r="C744" s="201"/>
      <c r="D744" s="201"/>
      <c r="E744" s="201"/>
    </row>
    <row r="745" spans="1:5" customFormat="1" ht="15" customHeight="1" x14ac:dyDescent="0.2">
      <c r="A745" s="201"/>
      <c r="B745" s="201"/>
      <c r="C745" s="201"/>
      <c r="D745" s="201"/>
      <c r="E745" s="201"/>
    </row>
    <row r="746" spans="1:5" customFormat="1" ht="15" customHeight="1" x14ac:dyDescent="0.2">
      <c r="A746" s="201"/>
      <c r="B746" s="201"/>
      <c r="C746" s="201"/>
      <c r="D746" s="201"/>
      <c r="E746" s="201"/>
    </row>
    <row r="747" spans="1:5" customFormat="1" ht="15" customHeight="1" x14ac:dyDescent="0.2">
      <c r="A747" s="201"/>
      <c r="B747" s="201"/>
      <c r="C747" s="201"/>
      <c r="D747" s="201"/>
      <c r="E747" s="201"/>
    </row>
    <row r="748" spans="1:5" customFormat="1" ht="15" customHeight="1" x14ac:dyDescent="0.2">
      <c r="A748" s="150"/>
      <c r="B748" s="150"/>
      <c r="C748" s="150"/>
      <c r="D748" s="150"/>
      <c r="E748" s="150"/>
    </row>
    <row r="749" spans="1:5" customFormat="1" ht="15" customHeight="1" x14ac:dyDescent="0.25">
      <c r="A749" s="25" t="s">
        <v>17</v>
      </c>
      <c r="B749" s="26"/>
      <c r="C749" s="26"/>
      <c r="D749" s="26"/>
      <c r="E749" s="26"/>
    </row>
    <row r="750" spans="1:5" customFormat="1" ht="15" customHeight="1" x14ac:dyDescent="0.2">
      <c r="A750" s="27" t="s">
        <v>33</v>
      </c>
      <c r="B750" s="26"/>
      <c r="C750" s="26"/>
      <c r="D750" s="26"/>
      <c r="E750" s="28" t="s">
        <v>34</v>
      </c>
    </row>
    <row r="751" spans="1:5" customFormat="1" ht="15" customHeight="1" x14ac:dyDescent="0.25">
      <c r="A751" s="25"/>
      <c r="B751" s="54"/>
      <c r="C751" s="26"/>
      <c r="D751" s="26"/>
      <c r="E751" s="30"/>
    </row>
    <row r="752" spans="1:5" customFormat="1" ht="15" customHeight="1" x14ac:dyDescent="0.2">
      <c r="A752" s="70"/>
      <c r="B752" s="70"/>
      <c r="C752" s="31" t="s">
        <v>36</v>
      </c>
      <c r="D752" s="77" t="s">
        <v>50</v>
      </c>
      <c r="E752" s="33" t="s">
        <v>38</v>
      </c>
    </row>
    <row r="753" spans="1:5" customFormat="1" ht="15" customHeight="1" x14ac:dyDescent="0.2">
      <c r="A753" s="106"/>
      <c r="B753" s="72"/>
      <c r="C753" s="148">
        <v>6409</v>
      </c>
      <c r="D753" s="74" t="s">
        <v>82</v>
      </c>
      <c r="E753" s="149">
        <v>-60000</v>
      </c>
    </row>
    <row r="754" spans="1:5" customFormat="1" ht="15" customHeight="1" x14ac:dyDescent="0.2">
      <c r="A754" s="134"/>
      <c r="B754" s="131"/>
      <c r="C754" s="39" t="s">
        <v>40</v>
      </c>
      <c r="D754" s="40"/>
      <c r="E754" s="41">
        <f>E753</f>
        <v>-60000</v>
      </c>
    </row>
    <row r="755" spans="1:5" customFormat="1" ht="15" customHeight="1" x14ac:dyDescent="0.2"/>
    <row r="756" spans="1:5" customFormat="1" ht="15" customHeight="1" x14ac:dyDescent="0.25">
      <c r="A756" s="25" t="s">
        <v>17</v>
      </c>
      <c r="B756" s="26"/>
      <c r="C756" s="26"/>
      <c r="D756" s="26"/>
      <c r="E756" s="26"/>
    </row>
    <row r="757" spans="1:5" customFormat="1" ht="15" customHeight="1" x14ac:dyDescent="0.2">
      <c r="A757" s="27" t="s">
        <v>41</v>
      </c>
      <c r="B757" s="54"/>
      <c r="C757" s="54"/>
      <c r="D757" s="54"/>
      <c r="E757" s="54" t="s">
        <v>42</v>
      </c>
    </row>
    <row r="758" spans="1:5" customFormat="1" ht="15" customHeight="1" x14ac:dyDescent="0.2">
      <c r="A758" s="54"/>
      <c r="B758" s="42"/>
      <c r="C758" s="26"/>
      <c r="D758" s="54"/>
      <c r="E758" s="43"/>
    </row>
    <row r="759" spans="1:5" customFormat="1" ht="15" customHeight="1" x14ac:dyDescent="0.2">
      <c r="A759" s="69"/>
      <c r="B759" s="69"/>
      <c r="C759" s="31" t="s">
        <v>36</v>
      </c>
      <c r="D759" s="77" t="s">
        <v>50</v>
      </c>
      <c r="E759" s="33" t="s">
        <v>38</v>
      </c>
    </row>
    <row r="760" spans="1:5" customFormat="1" ht="15" customHeight="1" x14ac:dyDescent="0.2">
      <c r="A760" s="76"/>
      <c r="B760" s="76"/>
      <c r="C760" s="73">
        <v>4399</v>
      </c>
      <c r="D760" s="74" t="s">
        <v>82</v>
      </c>
      <c r="E760" s="137">
        <v>60000</v>
      </c>
    </row>
    <row r="761" spans="1:5" customFormat="1" ht="15" customHeight="1" x14ac:dyDescent="0.2">
      <c r="A761" s="103"/>
      <c r="B761" s="103"/>
      <c r="C761" s="39" t="s">
        <v>40</v>
      </c>
      <c r="D761" s="48"/>
      <c r="E761" s="49">
        <f>SUM(E760:E760)</f>
        <v>60000</v>
      </c>
    </row>
    <row r="762" spans="1:5" customFormat="1" ht="15" customHeight="1" x14ac:dyDescent="0.2"/>
    <row r="763" spans="1:5" customFormat="1" ht="15" customHeight="1" x14ac:dyDescent="0.2"/>
    <row r="764" spans="1:5" customFormat="1" ht="15" customHeight="1" x14ac:dyDescent="0.25">
      <c r="A764" s="99" t="s">
        <v>231</v>
      </c>
    </row>
    <row r="765" spans="1:5" customFormat="1" ht="15" customHeight="1" x14ac:dyDescent="0.2">
      <c r="A765" s="204" t="s">
        <v>232</v>
      </c>
      <c r="B765" s="204"/>
      <c r="C765" s="204"/>
      <c r="D765" s="204"/>
      <c r="E765" s="204"/>
    </row>
    <row r="766" spans="1:5" customFormat="1" ht="15" customHeight="1" x14ac:dyDescent="0.2">
      <c r="A766" s="204"/>
      <c r="B766" s="204"/>
      <c r="C766" s="204"/>
      <c r="D766" s="204"/>
      <c r="E766" s="204"/>
    </row>
    <row r="767" spans="1:5" customFormat="1" ht="15" customHeight="1" x14ac:dyDescent="0.2">
      <c r="A767" s="201" t="s">
        <v>233</v>
      </c>
      <c r="B767" s="201"/>
      <c r="C767" s="201"/>
      <c r="D767" s="201"/>
      <c r="E767" s="201"/>
    </row>
    <row r="768" spans="1:5" customFormat="1" ht="15" customHeight="1" x14ac:dyDescent="0.2">
      <c r="A768" s="201"/>
      <c r="B768" s="201"/>
      <c r="C768" s="201"/>
      <c r="D768" s="201"/>
      <c r="E768" s="201"/>
    </row>
    <row r="769" spans="1:5" customFormat="1" ht="15" customHeight="1" x14ac:dyDescent="0.2">
      <c r="A769" s="201"/>
      <c r="B769" s="201"/>
      <c r="C769" s="201"/>
      <c r="D769" s="201"/>
      <c r="E769" s="201"/>
    </row>
    <row r="770" spans="1:5" customFormat="1" ht="15" customHeight="1" x14ac:dyDescent="0.2">
      <c r="A770" s="201"/>
      <c r="B770" s="201"/>
      <c r="C770" s="201"/>
      <c r="D770" s="201"/>
      <c r="E770" s="201"/>
    </row>
    <row r="771" spans="1:5" customFormat="1" ht="15" customHeight="1" x14ac:dyDescent="0.2">
      <c r="A771" s="201"/>
      <c r="B771" s="201"/>
      <c r="C771" s="201"/>
      <c r="D771" s="201"/>
      <c r="E771" s="201"/>
    </row>
    <row r="772" spans="1:5" customFormat="1" ht="15" customHeight="1" x14ac:dyDescent="0.2">
      <c r="A772" s="201"/>
      <c r="B772" s="201"/>
      <c r="C772" s="201"/>
      <c r="D772" s="201"/>
      <c r="E772" s="201"/>
    </row>
    <row r="773" spans="1:5" customFormat="1" ht="15" customHeight="1" x14ac:dyDescent="0.2">
      <c r="A773" s="150"/>
      <c r="B773" s="150"/>
      <c r="C773" s="150"/>
      <c r="D773" s="150"/>
      <c r="E773" s="150"/>
    </row>
    <row r="774" spans="1:5" customFormat="1" ht="15" customHeight="1" x14ac:dyDescent="0.25">
      <c r="A774" s="25" t="s">
        <v>17</v>
      </c>
      <c r="B774" s="26"/>
      <c r="C774" s="26"/>
      <c r="D774" s="26"/>
      <c r="E774" s="26"/>
    </row>
    <row r="775" spans="1:5" customFormat="1" ht="15" customHeight="1" x14ac:dyDescent="0.2">
      <c r="A775" s="27" t="s">
        <v>33</v>
      </c>
      <c r="B775" s="26"/>
      <c r="C775" s="26"/>
      <c r="D775" s="26"/>
      <c r="E775" s="28" t="s">
        <v>34</v>
      </c>
    </row>
    <row r="776" spans="1:5" customFormat="1" ht="15" customHeight="1" x14ac:dyDescent="0.25">
      <c r="A776" s="25"/>
      <c r="B776" s="54"/>
      <c r="C776" s="26"/>
      <c r="D776" s="26"/>
      <c r="E776" s="30"/>
    </row>
    <row r="777" spans="1:5" customFormat="1" ht="15" customHeight="1" x14ac:dyDescent="0.2">
      <c r="A777" s="70"/>
      <c r="B777" s="70"/>
      <c r="C777" s="31" t="s">
        <v>36</v>
      </c>
      <c r="D777" s="77" t="s">
        <v>50</v>
      </c>
      <c r="E777" s="33" t="s">
        <v>38</v>
      </c>
    </row>
    <row r="778" spans="1:5" customFormat="1" ht="15" customHeight="1" x14ac:dyDescent="0.2">
      <c r="A778" s="106"/>
      <c r="B778" s="72"/>
      <c r="C778" s="148">
        <v>6409</v>
      </c>
      <c r="D778" s="74" t="s">
        <v>82</v>
      </c>
      <c r="E778" s="149">
        <v>-405000</v>
      </c>
    </row>
    <row r="779" spans="1:5" customFormat="1" ht="15" customHeight="1" x14ac:dyDescent="0.2">
      <c r="A779" s="134"/>
      <c r="B779" s="131"/>
      <c r="C779" s="39" t="s">
        <v>40</v>
      </c>
      <c r="D779" s="40"/>
      <c r="E779" s="41">
        <f>E778</f>
        <v>-405000</v>
      </c>
    </row>
    <row r="780" spans="1:5" customFormat="1" ht="15" customHeight="1" x14ac:dyDescent="0.2"/>
    <row r="781" spans="1:5" customFormat="1" ht="15" customHeight="1" x14ac:dyDescent="0.25">
      <c r="A781" s="25" t="s">
        <v>17</v>
      </c>
      <c r="B781" s="26"/>
      <c r="C781" s="26"/>
      <c r="D781" s="26"/>
      <c r="E781" s="26"/>
    </row>
    <row r="782" spans="1:5" customFormat="1" ht="15" customHeight="1" x14ac:dyDescent="0.2">
      <c r="A782" s="27" t="s">
        <v>92</v>
      </c>
      <c r="B782" s="26"/>
      <c r="C782" s="26"/>
      <c r="D782" s="26"/>
      <c r="E782" s="28" t="s">
        <v>93</v>
      </c>
    </row>
    <row r="783" spans="1:5" customFormat="1" ht="15" customHeight="1" x14ac:dyDescent="0.2">
      <c r="A783" s="54"/>
      <c r="B783" s="42"/>
      <c r="C783" s="26"/>
      <c r="D783" s="54"/>
      <c r="E783" s="43"/>
    </row>
    <row r="784" spans="1:5" customFormat="1" ht="15" customHeight="1" x14ac:dyDescent="0.2">
      <c r="A784" s="69"/>
      <c r="B784" s="69"/>
      <c r="C784" s="31" t="s">
        <v>36</v>
      </c>
      <c r="D784" s="77" t="s">
        <v>50</v>
      </c>
      <c r="E784" s="33" t="s">
        <v>38</v>
      </c>
    </row>
    <row r="785" spans="1:5" customFormat="1" ht="15" customHeight="1" x14ac:dyDescent="0.2">
      <c r="A785" s="76"/>
      <c r="B785" s="76"/>
      <c r="C785" s="73">
        <v>3312</v>
      </c>
      <c r="D785" s="74" t="s">
        <v>82</v>
      </c>
      <c r="E785" s="137">
        <v>130000</v>
      </c>
    </row>
    <row r="786" spans="1:5" customFormat="1" ht="15" customHeight="1" x14ac:dyDescent="0.2">
      <c r="A786" s="76"/>
      <c r="B786" s="76"/>
      <c r="C786" s="73">
        <v>3312</v>
      </c>
      <c r="D786" s="65" t="s">
        <v>177</v>
      </c>
      <c r="E786" s="137">
        <v>25000</v>
      </c>
    </row>
    <row r="787" spans="1:5" customFormat="1" ht="15" customHeight="1" x14ac:dyDescent="0.2">
      <c r="A787" s="76"/>
      <c r="B787" s="76"/>
      <c r="C787" s="73">
        <v>3319</v>
      </c>
      <c r="D787" s="74" t="s">
        <v>82</v>
      </c>
      <c r="E787" s="137">
        <v>190000</v>
      </c>
    </row>
    <row r="788" spans="1:5" customFormat="1" ht="15" customHeight="1" x14ac:dyDescent="0.2">
      <c r="A788" s="76"/>
      <c r="B788" s="76"/>
      <c r="C788" s="73">
        <v>3319</v>
      </c>
      <c r="D788" s="105" t="s">
        <v>58</v>
      </c>
      <c r="E788" s="137">
        <v>40000</v>
      </c>
    </row>
    <row r="789" spans="1:5" customFormat="1" ht="15" customHeight="1" x14ac:dyDescent="0.2">
      <c r="A789" s="76"/>
      <c r="B789" s="76"/>
      <c r="C789" s="73">
        <v>3319</v>
      </c>
      <c r="D789" s="65" t="s">
        <v>177</v>
      </c>
      <c r="E789" s="137">
        <v>20000</v>
      </c>
    </row>
    <row r="790" spans="1:5" customFormat="1" ht="15" customHeight="1" x14ac:dyDescent="0.2">
      <c r="A790" s="103"/>
      <c r="B790" s="103"/>
      <c r="C790" s="39" t="s">
        <v>40</v>
      </c>
      <c r="D790" s="48"/>
      <c r="E790" s="49">
        <f>SUM(E785:E789)</f>
        <v>405000</v>
      </c>
    </row>
    <row r="791" spans="1:5" customFormat="1" ht="15" customHeight="1" x14ac:dyDescent="0.2"/>
    <row r="792" spans="1:5" customFormat="1" ht="15" customHeight="1" x14ac:dyDescent="0.2"/>
    <row r="793" spans="1:5" customFormat="1" ht="15" customHeight="1" x14ac:dyDescent="0.25">
      <c r="A793" s="99" t="s">
        <v>234</v>
      </c>
    </row>
    <row r="794" spans="1:5" customFormat="1" ht="15" customHeight="1" x14ac:dyDescent="0.2">
      <c r="A794" s="204" t="s">
        <v>235</v>
      </c>
      <c r="B794" s="204"/>
      <c r="C794" s="204"/>
      <c r="D794" s="204"/>
      <c r="E794" s="204"/>
    </row>
    <row r="795" spans="1:5" customFormat="1" ht="15" customHeight="1" x14ac:dyDescent="0.2">
      <c r="A795" s="204"/>
      <c r="B795" s="204"/>
      <c r="C795" s="204"/>
      <c r="D795" s="204"/>
      <c r="E795" s="204"/>
    </row>
    <row r="796" spans="1:5" customFormat="1" ht="15" customHeight="1" x14ac:dyDescent="0.2">
      <c r="A796" s="201" t="s">
        <v>236</v>
      </c>
      <c r="B796" s="201"/>
      <c r="C796" s="201"/>
      <c r="D796" s="201"/>
      <c r="E796" s="201"/>
    </row>
    <row r="797" spans="1:5" customFormat="1" ht="15" customHeight="1" x14ac:dyDescent="0.2">
      <c r="A797" s="201"/>
      <c r="B797" s="201"/>
      <c r="C797" s="201"/>
      <c r="D797" s="201"/>
      <c r="E797" s="201"/>
    </row>
    <row r="798" spans="1:5" customFormat="1" ht="15" customHeight="1" x14ac:dyDescent="0.2">
      <c r="A798" s="201"/>
      <c r="B798" s="201"/>
      <c r="C798" s="201"/>
      <c r="D798" s="201"/>
      <c r="E798" s="201"/>
    </row>
    <row r="799" spans="1:5" customFormat="1" ht="15" customHeight="1" x14ac:dyDescent="0.2">
      <c r="A799" s="201"/>
      <c r="B799" s="201"/>
      <c r="C799" s="201"/>
      <c r="D799" s="201"/>
      <c r="E799" s="201"/>
    </row>
    <row r="800" spans="1:5" customFormat="1" ht="15" customHeight="1" x14ac:dyDescent="0.2">
      <c r="A800" s="201"/>
      <c r="B800" s="201"/>
      <c r="C800" s="201"/>
      <c r="D800" s="201"/>
      <c r="E800" s="201"/>
    </row>
    <row r="801" spans="1:5" customFormat="1" ht="15" customHeight="1" x14ac:dyDescent="0.2">
      <c r="A801" s="150"/>
      <c r="B801" s="150"/>
      <c r="C801" s="150"/>
      <c r="D801" s="150"/>
      <c r="E801" s="150"/>
    </row>
    <row r="802" spans="1:5" customFormat="1" ht="15" customHeight="1" x14ac:dyDescent="0.25">
      <c r="A802" s="25" t="s">
        <v>17</v>
      </c>
      <c r="B802" s="26"/>
      <c r="C802" s="26"/>
      <c r="D802" s="26"/>
      <c r="E802" s="26"/>
    </row>
    <row r="803" spans="1:5" customFormat="1" ht="15" customHeight="1" x14ac:dyDescent="0.2">
      <c r="A803" s="27" t="s">
        <v>33</v>
      </c>
      <c r="B803" s="26"/>
      <c r="C803" s="26"/>
      <c r="D803" s="26"/>
      <c r="E803" s="28" t="s">
        <v>34</v>
      </c>
    </row>
    <row r="804" spans="1:5" customFormat="1" ht="15" customHeight="1" x14ac:dyDescent="0.25">
      <c r="A804" s="25"/>
      <c r="B804" s="54"/>
      <c r="C804" s="26"/>
      <c r="D804" s="26"/>
      <c r="E804" s="30"/>
    </row>
    <row r="805" spans="1:5" customFormat="1" ht="15" customHeight="1" x14ac:dyDescent="0.2">
      <c r="A805" s="70"/>
      <c r="B805" s="70"/>
      <c r="C805" s="31" t="s">
        <v>36</v>
      </c>
      <c r="D805" s="77" t="s">
        <v>50</v>
      </c>
      <c r="E805" s="33" t="s">
        <v>38</v>
      </c>
    </row>
    <row r="806" spans="1:5" customFormat="1" ht="15" customHeight="1" x14ac:dyDescent="0.2">
      <c r="A806" s="106"/>
      <c r="B806" s="72"/>
      <c r="C806" s="148">
        <v>6409</v>
      </c>
      <c r="D806" s="74" t="s">
        <v>82</v>
      </c>
      <c r="E806" s="149">
        <v>-15000</v>
      </c>
    </row>
    <row r="807" spans="1:5" customFormat="1" ht="15" customHeight="1" x14ac:dyDescent="0.2">
      <c r="A807" s="134"/>
      <c r="B807" s="131"/>
      <c r="C807" s="39" t="s">
        <v>40</v>
      </c>
      <c r="D807" s="40"/>
      <c r="E807" s="41">
        <f>E806</f>
        <v>-15000</v>
      </c>
    </row>
    <row r="808" spans="1:5" customFormat="1" ht="15" customHeight="1" x14ac:dyDescent="0.2"/>
    <row r="809" spans="1:5" customFormat="1" ht="15" customHeight="1" x14ac:dyDescent="0.25">
      <c r="A809" s="25" t="s">
        <v>17</v>
      </c>
      <c r="B809" s="26"/>
      <c r="C809" s="26"/>
      <c r="D809" s="26"/>
      <c r="E809" s="26"/>
    </row>
    <row r="810" spans="1:5" customFormat="1" ht="15" customHeight="1" x14ac:dyDescent="0.2">
      <c r="A810" s="27" t="s">
        <v>185</v>
      </c>
      <c r="B810" s="54"/>
      <c r="C810" s="54"/>
      <c r="D810" s="54"/>
      <c r="E810" s="54" t="s">
        <v>186</v>
      </c>
    </row>
    <row r="811" spans="1:5" customFormat="1" ht="15" customHeight="1" x14ac:dyDescent="0.2">
      <c r="A811" s="54"/>
      <c r="B811" s="42"/>
      <c r="C811" s="26"/>
      <c r="D811" s="54"/>
      <c r="E811" s="43"/>
    </row>
    <row r="812" spans="1:5" customFormat="1" ht="15" customHeight="1" x14ac:dyDescent="0.2">
      <c r="A812" s="69"/>
      <c r="B812" s="69"/>
      <c r="C812" s="31" t="s">
        <v>36</v>
      </c>
      <c r="D812" s="77" t="s">
        <v>50</v>
      </c>
      <c r="E812" s="33" t="s">
        <v>38</v>
      </c>
    </row>
    <row r="813" spans="1:5" customFormat="1" ht="15" customHeight="1" x14ac:dyDescent="0.2">
      <c r="A813" s="69"/>
      <c r="B813" s="69"/>
      <c r="C813" s="73">
        <v>3599</v>
      </c>
      <c r="D813" s="74" t="s">
        <v>82</v>
      </c>
      <c r="E813" s="137">
        <v>15000</v>
      </c>
    </row>
    <row r="814" spans="1:5" customFormat="1" ht="15" customHeight="1" x14ac:dyDescent="0.2">
      <c r="A814" s="103"/>
      <c r="B814" s="103"/>
      <c r="C814" s="39" t="s">
        <v>40</v>
      </c>
      <c r="D814" s="48"/>
      <c r="E814" s="49">
        <f>SUM(E813:E813)</f>
        <v>15000</v>
      </c>
    </row>
    <row r="815" spans="1:5" customFormat="1" ht="15" customHeight="1" x14ac:dyDescent="0.2"/>
    <row r="816" spans="1:5" customFormat="1" ht="15" customHeight="1" x14ac:dyDescent="0.2"/>
    <row r="817" spans="1:5" customFormat="1" ht="15" customHeight="1" x14ac:dyDescent="0.25">
      <c r="A817" s="99" t="s">
        <v>237</v>
      </c>
    </row>
    <row r="818" spans="1:5" customFormat="1" ht="15" customHeight="1" x14ac:dyDescent="0.2">
      <c r="A818" s="203" t="s">
        <v>232</v>
      </c>
      <c r="B818" s="203"/>
      <c r="C818" s="203"/>
      <c r="D818" s="203"/>
      <c r="E818" s="203"/>
    </row>
    <row r="819" spans="1:5" customFormat="1" ht="15" customHeight="1" x14ac:dyDescent="0.2">
      <c r="A819" s="203"/>
      <c r="B819" s="203"/>
      <c r="C819" s="203"/>
      <c r="D819" s="203"/>
      <c r="E819" s="203"/>
    </row>
    <row r="820" spans="1:5" customFormat="1" ht="15" customHeight="1" x14ac:dyDescent="0.2">
      <c r="A820" s="203" t="s">
        <v>238</v>
      </c>
      <c r="B820" s="203"/>
      <c r="C820" s="203"/>
      <c r="D820" s="203"/>
      <c r="E820" s="203"/>
    </row>
    <row r="821" spans="1:5" customFormat="1" ht="15" customHeight="1" x14ac:dyDescent="0.2">
      <c r="A821" s="203"/>
      <c r="B821" s="203"/>
      <c r="C821" s="203"/>
      <c r="D821" s="203"/>
      <c r="E821" s="203"/>
    </row>
    <row r="822" spans="1:5" customFormat="1" ht="15" customHeight="1" x14ac:dyDescent="0.2">
      <c r="A822" s="203"/>
      <c r="B822" s="203"/>
      <c r="C822" s="203"/>
      <c r="D822" s="203"/>
      <c r="E822" s="203"/>
    </row>
    <row r="823" spans="1:5" customFormat="1" ht="15" customHeight="1" x14ac:dyDescent="0.2">
      <c r="A823" s="203"/>
      <c r="B823" s="203"/>
      <c r="C823" s="203"/>
      <c r="D823" s="203"/>
      <c r="E823" s="203"/>
    </row>
    <row r="824" spans="1:5" customFormat="1" ht="15" customHeight="1" x14ac:dyDescent="0.2">
      <c r="A824" s="203"/>
      <c r="B824" s="203"/>
      <c r="C824" s="203"/>
      <c r="D824" s="203"/>
      <c r="E824" s="203"/>
    </row>
    <row r="825" spans="1:5" customFormat="1" ht="15" customHeight="1" x14ac:dyDescent="0.2">
      <c r="A825" s="203"/>
      <c r="B825" s="203"/>
      <c r="C825" s="203"/>
      <c r="D825" s="203"/>
      <c r="E825" s="203"/>
    </row>
    <row r="826" spans="1:5" customFormat="1" ht="15" customHeight="1" x14ac:dyDescent="0.25">
      <c r="A826" s="59"/>
    </row>
    <row r="827" spans="1:5" customFormat="1" ht="15" customHeight="1" x14ac:dyDescent="0.25">
      <c r="A827" s="25" t="s">
        <v>17</v>
      </c>
      <c r="B827" s="26"/>
      <c r="C827" s="26"/>
      <c r="D827" s="26"/>
      <c r="E827" s="26"/>
    </row>
    <row r="828" spans="1:5" customFormat="1" ht="15" customHeight="1" x14ac:dyDescent="0.2">
      <c r="A828" s="27" t="s">
        <v>33</v>
      </c>
      <c r="B828" s="26"/>
      <c r="C828" s="26"/>
      <c r="D828" s="26"/>
      <c r="E828" s="28" t="s">
        <v>34</v>
      </c>
    </row>
    <row r="829" spans="1:5" customFormat="1" ht="15" customHeight="1" x14ac:dyDescent="0.25">
      <c r="A829" s="25"/>
      <c r="B829" s="54"/>
      <c r="C829" s="26"/>
      <c r="D829" s="26"/>
      <c r="E829" s="30"/>
    </row>
    <row r="830" spans="1:5" customFormat="1" ht="15" customHeight="1" x14ac:dyDescent="0.2">
      <c r="A830" s="70"/>
      <c r="B830" s="70"/>
      <c r="C830" s="31" t="s">
        <v>36</v>
      </c>
      <c r="D830" s="32" t="s">
        <v>50</v>
      </c>
      <c r="E830" s="33" t="s">
        <v>38</v>
      </c>
    </row>
    <row r="831" spans="1:5" customFormat="1" ht="15" customHeight="1" x14ac:dyDescent="0.2">
      <c r="A831" s="106"/>
      <c r="B831" s="72"/>
      <c r="C831" s="148">
        <v>6409</v>
      </c>
      <c r="D831" s="65" t="s">
        <v>72</v>
      </c>
      <c r="E831" s="149">
        <v>-300000</v>
      </c>
    </row>
    <row r="832" spans="1:5" customFormat="1" ht="15" customHeight="1" x14ac:dyDescent="0.2">
      <c r="A832" s="134"/>
      <c r="B832" s="131"/>
      <c r="C832" s="39" t="s">
        <v>40</v>
      </c>
      <c r="D832" s="40"/>
      <c r="E832" s="41">
        <f>SUM(E831:E831)</f>
        <v>-300000</v>
      </c>
    </row>
    <row r="833" spans="1:5" customFormat="1" ht="15" customHeight="1" x14ac:dyDescent="0.2"/>
    <row r="834" spans="1:5" customFormat="1" ht="15" customHeight="1" x14ac:dyDescent="0.25">
      <c r="A834" s="25" t="s">
        <v>17</v>
      </c>
    </row>
    <row r="835" spans="1:5" customFormat="1" ht="15" customHeight="1" x14ac:dyDescent="0.2">
      <c r="A835" s="27" t="s">
        <v>92</v>
      </c>
      <c r="B835" s="26"/>
      <c r="C835" s="26"/>
      <c r="D835" s="26"/>
      <c r="E835" s="28" t="s">
        <v>93</v>
      </c>
    </row>
    <row r="836" spans="1:5" customFormat="1" ht="15" customHeight="1" x14ac:dyDescent="0.2"/>
    <row r="837" spans="1:5" customFormat="1" ht="15" customHeight="1" x14ac:dyDescent="0.2">
      <c r="B837" s="44" t="s">
        <v>35</v>
      </c>
      <c r="C837" s="44" t="s">
        <v>36</v>
      </c>
      <c r="D837" s="77" t="s">
        <v>37</v>
      </c>
      <c r="E837" s="44" t="s">
        <v>38</v>
      </c>
    </row>
    <row r="838" spans="1:5" customFormat="1" ht="15" customHeight="1" x14ac:dyDescent="0.2">
      <c r="B838" s="120">
        <v>27</v>
      </c>
      <c r="C838" s="56"/>
      <c r="D838" s="151" t="s">
        <v>91</v>
      </c>
      <c r="E838" s="121">
        <v>220000</v>
      </c>
    </row>
    <row r="839" spans="1:5" customFormat="1" ht="15" customHeight="1" x14ac:dyDescent="0.2">
      <c r="B839" s="120">
        <v>20</v>
      </c>
      <c r="C839" s="56"/>
      <c r="D839" s="151" t="s">
        <v>91</v>
      </c>
      <c r="E839" s="121">
        <v>80000</v>
      </c>
    </row>
    <row r="840" spans="1:5" customFormat="1" ht="15" customHeight="1" x14ac:dyDescent="0.2">
      <c r="B840" s="126"/>
      <c r="C840" s="66" t="s">
        <v>40</v>
      </c>
      <c r="D840" s="67"/>
      <c r="E840" s="68">
        <f>SUM(E838:E839)</f>
        <v>300000</v>
      </c>
    </row>
    <row r="841" spans="1:5" customFormat="1" ht="15" customHeight="1" x14ac:dyDescent="0.2"/>
    <row r="842" spans="1:5" customFormat="1" ht="15" customHeight="1" x14ac:dyDescent="0.2"/>
    <row r="843" spans="1:5" customFormat="1" ht="15" customHeight="1" x14ac:dyDescent="0.25">
      <c r="A843" s="99" t="s">
        <v>239</v>
      </c>
    </row>
    <row r="844" spans="1:5" customFormat="1" ht="15" customHeight="1" x14ac:dyDescent="0.2">
      <c r="A844" s="201" t="s">
        <v>229</v>
      </c>
      <c r="B844" s="201"/>
      <c r="C844" s="201"/>
      <c r="D844" s="201"/>
      <c r="E844" s="201"/>
    </row>
    <row r="845" spans="1:5" customFormat="1" ht="15" customHeight="1" x14ac:dyDescent="0.2">
      <c r="A845" s="201"/>
      <c r="B845" s="201"/>
      <c r="C845" s="201"/>
      <c r="D845" s="201"/>
      <c r="E845" s="201"/>
    </row>
    <row r="846" spans="1:5" customFormat="1" ht="15" customHeight="1" x14ac:dyDescent="0.2">
      <c r="A846" s="203" t="s">
        <v>240</v>
      </c>
      <c r="B846" s="203"/>
      <c r="C846" s="203"/>
      <c r="D846" s="203"/>
      <c r="E846" s="203"/>
    </row>
    <row r="847" spans="1:5" customFormat="1" ht="15" customHeight="1" x14ac:dyDescent="0.2">
      <c r="A847" s="203"/>
      <c r="B847" s="203"/>
      <c r="C847" s="203"/>
      <c r="D847" s="203"/>
      <c r="E847" s="203"/>
    </row>
    <row r="848" spans="1:5" customFormat="1" ht="15" customHeight="1" x14ac:dyDescent="0.2">
      <c r="A848" s="203"/>
      <c r="B848" s="203"/>
      <c r="C848" s="203"/>
      <c r="D848" s="203"/>
      <c r="E848" s="203"/>
    </row>
    <row r="849" spans="1:5" customFormat="1" ht="15" customHeight="1" x14ac:dyDescent="0.2">
      <c r="A849" s="203"/>
      <c r="B849" s="203"/>
      <c r="C849" s="203"/>
      <c r="D849" s="203"/>
      <c r="E849" s="203"/>
    </row>
    <row r="850" spans="1:5" customFormat="1" ht="15" customHeight="1" x14ac:dyDescent="0.2">
      <c r="A850" s="203"/>
      <c r="B850" s="203"/>
      <c r="C850" s="203"/>
      <c r="D850" s="203"/>
      <c r="E850" s="203"/>
    </row>
    <row r="851" spans="1:5" customFormat="1" ht="15" customHeight="1" x14ac:dyDescent="0.2"/>
    <row r="852" spans="1:5" customFormat="1" ht="15" customHeight="1" x14ac:dyDescent="0.25">
      <c r="A852" s="51" t="s">
        <v>17</v>
      </c>
      <c r="B852" s="52"/>
      <c r="C852" s="52"/>
      <c r="D852" s="54"/>
      <c r="E852" s="54"/>
    </row>
    <row r="853" spans="1:5" customFormat="1" ht="15" customHeight="1" x14ac:dyDescent="0.2">
      <c r="A853" s="27" t="s">
        <v>41</v>
      </c>
      <c r="B853" s="29"/>
      <c r="C853" s="29"/>
      <c r="D853" s="29"/>
      <c r="E853" s="29" t="s">
        <v>42</v>
      </c>
    </row>
    <row r="854" spans="1:5" customFormat="1" ht="15" customHeight="1" x14ac:dyDescent="0.25">
      <c r="A854" s="25"/>
      <c r="B854" s="62"/>
      <c r="C854" s="52"/>
      <c r="D854" s="61"/>
      <c r="E854" s="63"/>
    </row>
    <row r="855" spans="1:5" customFormat="1" ht="15" customHeight="1" x14ac:dyDescent="0.2">
      <c r="A855" s="69"/>
      <c r="B855" s="44" t="s">
        <v>35</v>
      </c>
      <c r="C855" s="44" t="s">
        <v>36</v>
      </c>
      <c r="D855" s="77" t="s">
        <v>37</v>
      </c>
      <c r="E855" s="44" t="s">
        <v>38</v>
      </c>
    </row>
    <row r="856" spans="1:5" customFormat="1" ht="15" customHeight="1" x14ac:dyDescent="0.2">
      <c r="A856" s="95"/>
      <c r="B856" s="120">
        <v>20</v>
      </c>
      <c r="C856" s="56"/>
      <c r="D856" s="151" t="s">
        <v>91</v>
      </c>
      <c r="E856" s="121">
        <v>-2382000</v>
      </c>
    </row>
    <row r="857" spans="1:5" customFormat="1" ht="15" customHeight="1" x14ac:dyDescent="0.2">
      <c r="B857" s="126"/>
      <c r="C857" s="66" t="s">
        <v>40</v>
      </c>
      <c r="D857" s="67"/>
      <c r="E857" s="68">
        <f>SUM(E856:E856)</f>
        <v>-2382000</v>
      </c>
    </row>
    <row r="858" spans="1:5" customFormat="1" ht="15" customHeight="1" x14ac:dyDescent="0.2">
      <c r="B858" s="95"/>
      <c r="C858" s="152"/>
      <c r="D858" s="153"/>
      <c r="E858" s="154"/>
    </row>
    <row r="859" spans="1:5" customFormat="1" ht="15" customHeight="1" x14ac:dyDescent="0.25">
      <c r="A859" s="25" t="s">
        <v>17</v>
      </c>
      <c r="B859" s="26"/>
      <c r="C859" s="26"/>
      <c r="D859" s="26"/>
      <c r="E859" s="26"/>
    </row>
    <row r="860" spans="1:5" customFormat="1" ht="15" customHeight="1" x14ac:dyDescent="0.2">
      <c r="A860" s="27" t="s">
        <v>33</v>
      </c>
      <c r="B860" s="26"/>
      <c r="C860" s="26"/>
      <c r="D860" s="26"/>
      <c r="E860" s="28" t="s">
        <v>34</v>
      </c>
    </row>
    <row r="861" spans="1:5" customFormat="1" ht="15" customHeight="1" x14ac:dyDescent="0.25">
      <c r="A861" s="25"/>
      <c r="B861" s="54"/>
      <c r="C861" s="26"/>
      <c r="D861" s="26"/>
      <c r="E861" s="30"/>
    </row>
    <row r="862" spans="1:5" customFormat="1" ht="15" customHeight="1" x14ac:dyDescent="0.2">
      <c r="A862" s="70"/>
      <c r="B862" s="70"/>
      <c r="C862" s="31" t="s">
        <v>36</v>
      </c>
      <c r="D862" s="32" t="s">
        <v>50</v>
      </c>
      <c r="E862" s="33" t="s">
        <v>38</v>
      </c>
    </row>
    <row r="863" spans="1:5" customFormat="1" ht="15" customHeight="1" x14ac:dyDescent="0.2">
      <c r="A863" s="106"/>
      <c r="B863" s="72"/>
      <c r="C863" s="46">
        <v>6409</v>
      </c>
      <c r="D863" s="65" t="s">
        <v>72</v>
      </c>
      <c r="E863" s="149">
        <v>2382000</v>
      </c>
    </row>
    <row r="864" spans="1:5" customFormat="1" ht="15" customHeight="1" x14ac:dyDescent="0.2">
      <c r="A864" s="134"/>
      <c r="B864" s="131"/>
      <c r="C864" s="39" t="s">
        <v>40</v>
      </c>
      <c r="D864" s="40"/>
      <c r="E864" s="41">
        <f>SUM(E863:E863)</f>
        <v>2382000</v>
      </c>
    </row>
    <row r="865" spans="1:5" customFormat="1" ht="15" customHeight="1" x14ac:dyDescent="0.2"/>
    <row r="866" spans="1:5" customFormat="1" ht="15" customHeight="1" x14ac:dyDescent="0.2"/>
    <row r="867" spans="1:5" customFormat="1" ht="15" customHeight="1" x14ac:dyDescent="0.25">
      <c r="A867" s="99" t="s">
        <v>241</v>
      </c>
    </row>
    <row r="868" spans="1:5" customFormat="1" ht="15" customHeight="1" x14ac:dyDescent="0.2">
      <c r="A868" s="202" t="s">
        <v>221</v>
      </c>
      <c r="B868" s="202"/>
      <c r="C868" s="202"/>
      <c r="D868" s="202"/>
      <c r="E868" s="202"/>
    </row>
    <row r="869" spans="1:5" customFormat="1" ht="15" customHeight="1" x14ac:dyDescent="0.2">
      <c r="A869" s="202"/>
      <c r="B869" s="202"/>
      <c r="C869" s="202"/>
      <c r="D869" s="202"/>
      <c r="E869" s="202"/>
    </row>
    <row r="870" spans="1:5" customFormat="1" ht="15" customHeight="1" x14ac:dyDescent="0.2">
      <c r="A870" s="201" t="s">
        <v>242</v>
      </c>
      <c r="B870" s="201"/>
      <c r="C870" s="201"/>
      <c r="D870" s="201"/>
      <c r="E870" s="201"/>
    </row>
    <row r="871" spans="1:5" customFormat="1" ht="15" customHeight="1" x14ac:dyDescent="0.2">
      <c r="A871" s="201"/>
      <c r="B871" s="201"/>
      <c r="C871" s="201"/>
      <c r="D871" s="201"/>
      <c r="E871" s="201"/>
    </row>
    <row r="872" spans="1:5" customFormat="1" ht="15" customHeight="1" x14ac:dyDescent="0.2">
      <c r="A872" s="201"/>
      <c r="B872" s="201"/>
      <c r="C872" s="201"/>
      <c r="D872" s="201"/>
      <c r="E872" s="201"/>
    </row>
    <row r="873" spans="1:5" customFormat="1" ht="15" customHeight="1" x14ac:dyDescent="0.2">
      <c r="A873" s="201"/>
      <c r="B873" s="201"/>
      <c r="C873" s="201"/>
      <c r="D873" s="201"/>
      <c r="E873" s="201"/>
    </row>
    <row r="874" spans="1:5" customFormat="1" ht="15" customHeight="1" x14ac:dyDescent="0.2">
      <c r="A874" s="201"/>
      <c r="B874" s="201"/>
      <c r="C874" s="201"/>
      <c r="D874" s="201"/>
      <c r="E874" s="201"/>
    </row>
    <row r="875" spans="1:5" customFormat="1" ht="15" customHeight="1" x14ac:dyDescent="0.2">
      <c r="A875" s="124"/>
      <c r="B875" s="124"/>
      <c r="C875" s="124"/>
      <c r="D875" s="124"/>
      <c r="E875" s="124"/>
    </row>
    <row r="876" spans="1:5" customFormat="1" ht="15" customHeight="1" x14ac:dyDescent="0.25">
      <c r="A876" s="51" t="s">
        <v>17</v>
      </c>
      <c r="B876" s="52"/>
      <c r="C876" s="52"/>
      <c r="D876" s="52"/>
      <c r="E876" s="52"/>
    </row>
    <row r="877" spans="1:5" customFormat="1" ht="15" customHeight="1" x14ac:dyDescent="0.2">
      <c r="A877" s="87" t="s">
        <v>33</v>
      </c>
      <c r="B877" s="52"/>
      <c r="C877" s="52"/>
      <c r="D877" s="52"/>
      <c r="E877" s="53" t="s">
        <v>34</v>
      </c>
    </row>
    <row r="878" spans="1:5" customFormat="1" ht="15" customHeight="1" x14ac:dyDescent="0.25">
      <c r="A878" s="61"/>
      <c r="B878" s="51"/>
      <c r="C878" s="52"/>
      <c r="D878" s="52"/>
      <c r="E878" s="90"/>
    </row>
    <row r="879" spans="1:5" customFormat="1" ht="15" customHeight="1" x14ac:dyDescent="0.2">
      <c r="A879" s="69"/>
      <c r="B879" s="70"/>
      <c r="C879" s="44" t="s">
        <v>36</v>
      </c>
      <c r="D879" s="77" t="s">
        <v>50</v>
      </c>
      <c r="E879" s="44" t="s">
        <v>38</v>
      </c>
    </row>
    <row r="880" spans="1:5" customFormat="1" ht="15" customHeight="1" x14ac:dyDescent="0.2">
      <c r="A880" s="71"/>
      <c r="B880" s="78"/>
      <c r="C880" s="46">
        <v>6409</v>
      </c>
      <c r="D880" s="65" t="s">
        <v>72</v>
      </c>
      <c r="E880" s="37">
        <v>-100000</v>
      </c>
    </row>
    <row r="881" spans="1:5" customFormat="1" ht="15" customHeight="1" x14ac:dyDescent="0.2">
      <c r="A881" s="95"/>
      <c r="B881" s="103"/>
      <c r="C881" s="66" t="s">
        <v>40</v>
      </c>
      <c r="D881" s="67"/>
      <c r="E881" s="68">
        <f>SUM(E880:E880)</f>
        <v>-100000</v>
      </c>
    </row>
    <row r="882" spans="1:5" customFormat="1" ht="15" customHeight="1" x14ac:dyDescent="0.2"/>
    <row r="883" spans="1:5" customFormat="1" ht="15" customHeight="1" x14ac:dyDescent="0.2"/>
    <row r="884" spans="1:5" customFormat="1" ht="15" customHeight="1" x14ac:dyDescent="0.2"/>
    <row r="885" spans="1:5" customFormat="1" ht="15" customHeight="1" x14ac:dyDescent="0.2"/>
    <row r="886" spans="1:5" customFormat="1" ht="15" customHeight="1" x14ac:dyDescent="0.25">
      <c r="A886" s="25" t="s">
        <v>17</v>
      </c>
      <c r="B886" s="113"/>
      <c r="C886" s="26"/>
      <c r="D886" s="26"/>
      <c r="E886" s="54"/>
    </row>
    <row r="887" spans="1:5" customFormat="1" ht="15" customHeight="1" x14ac:dyDescent="0.2">
      <c r="A887" s="27" t="s">
        <v>213</v>
      </c>
      <c r="B887" s="113"/>
      <c r="C887" s="26"/>
      <c r="D887" s="26"/>
      <c r="E887" s="28" t="s">
        <v>214</v>
      </c>
    </row>
    <row r="888" spans="1:5" customFormat="1" ht="15" customHeight="1" x14ac:dyDescent="0.2">
      <c r="A888" s="54"/>
      <c r="B888" s="42"/>
      <c r="C888" s="26"/>
      <c r="D888" s="54"/>
      <c r="E888" s="43"/>
    </row>
    <row r="889" spans="1:5" customFormat="1" ht="15" customHeight="1" x14ac:dyDescent="0.2">
      <c r="A889" s="69"/>
      <c r="B889" s="69"/>
      <c r="C889" s="31" t="s">
        <v>36</v>
      </c>
      <c r="D889" s="77" t="s">
        <v>50</v>
      </c>
      <c r="E889" s="33" t="s">
        <v>38</v>
      </c>
    </row>
    <row r="890" spans="1:5" customFormat="1" ht="15" customHeight="1" x14ac:dyDescent="0.2">
      <c r="A890" s="76"/>
      <c r="B890" s="76"/>
      <c r="C890" s="46">
        <v>6172</v>
      </c>
      <c r="D890" s="47" t="s">
        <v>51</v>
      </c>
      <c r="E890" s="137">
        <v>100000</v>
      </c>
    </row>
    <row r="891" spans="1:5" customFormat="1" ht="15" customHeight="1" x14ac:dyDescent="0.2">
      <c r="A891" s="103"/>
      <c r="B891" s="103"/>
      <c r="C891" s="39" t="s">
        <v>40</v>
      </c>
      <c r="D891" s="48"/>
      <c r="E891" s="49">
        <f>SUM(E890:E890)</f>
        <v>100000</v>
      </c>
    </row>
    <row r="892" spans="1:5" customFormat="1" ht="15" customHeight="1" x14ac:dyDescent="0.2"/>
    <row r="893" spans="1:5" customFormat="1" ht="15" customHeight="1" x14ac:dyDescent="0.2"/>
    <row r="894" spans="1:5" customFormat="1" ht="15" customHeight="1" x14ac:dyDescent="0.25">
      <c r="A894" s="99" t="s">
        <v>243</v>
      </c>
    </row>
    <row r="895" spans="1:5" customFormat="1" ht="15" customHeight="1" x14ac:dyDescent="0.2">
      <c r="A895" s="202" t="s">
        <v>244</v>
      </c>
      <c r="B895" s="202"/>
      <c r="C895" s="202"/>
      <c r="D895" s="202"/>
      <c r="E895" s="202"/>
    </row>
    <row r="896" spans="1:5" customFormat="1" ht="15" customHeight="1" x14ac:dyDescent="0.2">
      <c r="A896" s="202"/>
      <c r="B896" s="202"/>
      <c r="C896" s="202"/>
      <c r="D896" s="202"/>
      <c r="E896" s="202"/>
    </row>
    <row r="897" spans="1:5" customFormat="1" ht="15" customHeight="1" x14ac:dyDescent="0.2">
      <c r="A897" s="201" t="s">
        <v>245</v>
      </c>
      <c r="B897" s="201"/>
      <c r="C897" s="201"/>
      <c r="D897" s="201"/>
      <c r="E897" s="201"/>
    </row>
    <row r="898" spans="1:5" customFormat="1" ht="15" customHeight="1" x14ac:dyDescent="0.2">
      <c r="A898" s="201"/>
      <c r="B898" s="201"/>
      <c r="C898" s="201"/>
      <c r="D898" s="201"/>
      <c r="E898" s="201"/>
    </row>
    <row r="899" spans="1:5" customFormat="1" ht="15" customHeight="1" x14ac:dyDescent="0.2">
      <c r="A899" s="201"/>
      <c r="B899" s="201"/>
      <c r="C899" s="201"/>
      <c r="D899" s="201"/>
      <c r="E899" s="201"/>
    </row>
    <row r="900" spans="1:5" customFormat="1" ht="15" customHeight="1" x14ac:dyDescent="0.2">
      <c r="A900" s="201"/>
      <c r="B900" s="201"/>
      <c r="C900" s="201"/>
      <c r="D900" s="201"/>
      <c r="E900" s="201"/>
    </row>
    <row r="901" spans="1:5" customFormat="1" ht="15" customHeight="1" x14ac:dyDescent="0.2">
      <c r="A901" s="201"/>
      <c r="B901" s="201"/>
      <c r="C901" s="201"/>
      <c r="D901" s="201"/>
      <c r="E901" s="201"/>
    </row>
    <row r="902" spans="1:5" customFormat="1" ht="15" customHeight="1" x14ac:dyDescent="0.2"/>
    <row r="903" spans="1:5" customFormat="1" ht="15" customHeight="1" x14ac:dyDescent="0.25">
      <c r="A903" s="155" t="s">
        <v>17</v>
      </c>
      <c r="B903" s="156"/>
      <c r="C903" s="156"/>
      <c r="D903" s="156"/>
      <c r="E903" s="156"/>
    </row>
    <row r="904" spans="1:5" customFormat="1" ht="15" customHeight="1" x14ac:dyDescent="0.2">
      <c r="A904" s="157" t="s">
        <v>87</v>
      </c>
      <c r="B904" s="158"/>
      <c r="C904" s="158"/>
      <c r="D904" s="158"/>
      <c r="E904" s="158" t="s">
        <v>88</v>
      </c>
    </row>
    <row r="905" spans="1:5" customFormat="1" ht="15" customHeight="1" x14ac:dyDescent="0.25">
      <c r="A905" s="155"/>
      <c r="B905" s="159"/>
      <c r="C905" s="156"/>
      <c r="D905" s="156"/>
      <c r="E905" s="160"/>
    </row>
    <row r="906" spans="1:5" customFormat="1" ht="15" customHeight="1" x14ac:dyDescent="0.2">
      <c r="A906" s="161"/>
      <c r="B906" s="161"/>
      <c r="C906" s="162" t="s">
        <v>36</v>
      </c>
      <c r="D906" s="163" t="s">
        <v>50</v>
      </c>
      <c r="E906" s="164" t="s">
        <v>38</v>
      </c>
    </row>
    <row r="907" spans="1:5" customFormat="1" ht="15" customHeight="1" x14ac:dyDescent="0.2">
      <c r="A907" s="165"/>
      <c r="B907" s="166"/>
      <c r="C907" s="167">
        <v>5273</v>
      </c>
      <c r="D907" s="47" t="s">
        <v>51</v>
      </c>
      <c r="E907" s="168">
        <v>-30000</v>
      </c>
    </row>
    <row r="908" spans="1:5" customFormat="1" ht="15" customHeight="1" x14ac:dyDescent="0.2">
      <c r="A908" s="169"/>
      <c r="B908" s="166"/>
      <c r="C908" s="170" t="s">
        <v>40</v>
      </c>
      <c r="D908" s="171"/>
      <c r="E908" s="172">
        <f>SUM(E907:E907)</f>
        <v>-30000</v>
      </c>
    </row>
    <row r="909" spans="1:5" customFormat="1" ht="15" customHeight="1" x14ac:dyDescent="0.2"/>
    <row r="910" spans="1:5" customFormat="1" ht="15" customHeight="1" x14ac:dyDescent="0.25">
      <c r="A910" s="25" t="s">
        <v>17</v>
      </c>
      <c r="B910" s="113"/>
      <c r="C910" s="26"/>
      <c r="D910" s="26"/>
      <c r="E910" s="54"/>
    </row>
    <row r="911" spans="1:5" customFormat="1" ht="15" customHeight="1" x14ac:dyDescent="0.2">
      <c r="A911" s="27" t="s">
        <v>213</v>
      </c>
      <c r="B911" s="113"/>
      <c r="C911" s="26"/>
      <c r="D911" s="26"/>
      <c r="E911" s="28" t="s">
        <v>214</v>
      </c>
    </row>
    <row r="912" spans="1:5" customFormat="1" ht="15" customHeight="1" x14ac:dyDescent="0.2">
      <c r="A912" s="54"/>
      <c r="B912" s="42"/>
      <c r="C912" s="26"/>
      <c r="D912" s="54"/>
      <c r="E912" s="43"/>
    </row>
    <row r="913" spans="1:5" customFormat="1" ht="15" customHeight="1" x14ac:dyDescent="0.2">
      <c r="A913" s="69"/>
      <c r="B913" s="69"/>
      <c r="C913" s="31" t="s">
        <v>36</v>
      </c>
      <c r="D913" s="77" t="s">
        <v>50</v>
      </c>
      <c r="E913" s="33" t="s">
        <v>38</v>
      </c>
    </row>
    <row r="914" spans="1:5" customFormat="1" ht="15" customHeight="1" x14ac:dyDescent="0.2">
      <c r="A914" s="76"/>
      <c r="B914" s="76"/>
      <c r="C914" s="46">
        <v>6113</v>
      </c>
      <c r="D914" s="47" t="s">
        <v>51</v>
      </c>
      <c r="E914" s="137">
        <v>30000</v>
      </c>
    </row>
    <row r="915" spans="1:5" customFormat="1" ht="15" customHeight="1" x14ac:dyDescent="0.2">
      <c r="A915" s="103"/>
      <c r="B915" s="103"/>
      <c r="C915" s="39" t="s">
        <v>40</v>
      </c>
      <c r="D915" s="48"/>
      <c r="E915" s="49">
        <f>SUM(E914:E914)</f>
        <v>30000</v>
      </c>
    </row>
    <row r="916" spans="1:5" customFormat="1" ht="15" customHeight="1" x14ac:dyDescent="0.2"/>
    <row r="917" spans="1:5" customFormat="1" ht="15" customHeight="1" x14ac:dyDescent="0.2"/>
    <row r="918" spans="1:5" customFormat="1" ht="15" customHeight="1" x14ac:dyDescent="0.25">
      <c r="A918" s="99" t="s">
        <v>246</v>
      </c>
    </row>
    <row r="919" spans="1:5" customFormat="1" ht="15" customHeight="1" x14ac:dyDescent="0.2">
      <c r="A919" s="204" t="s">
        <v>106</v>
      </c>
      <c r="B919" s="204"/>
      <c r="C919" s="204"/>
      <c r="D919" s="204"/>
      <c r="E919" s="204"/>
    </row>
    <row r="920" spans="1:5" customFormat="1" ht="15" customHeight="1" x14ac:dyDescent="0.2">
      <c r="A920" s="204"/>
      <c r="B920" s="204"/>
      <c r="C920" s="204"/>
      <c r="D920" s="204"/>
      <c r="E920" s="204"/>
    </row>
    <row r="921" spans="1:5" customFormat="1" ht="15" customHeight="1" x14ac:dyDescent="0.2">
      <c r="A921" s="201" t="s">
        <v>247</v>
      </c>
      <c r="B921" s="201"/>
      <c r="C921" s="201"/>
      <c r="D921" s="201"/>
      <c r="E921" s="201"/>
    </row>
    <row r="922" spans="1:5" customFormat="1" ht="15" customHeight="1" x14ac:dyDescent="0.2">
      <c r="A922" s="201"/>
      <c r="B922" s="201"/>
      <c r="C922" s="201"/>
      <c r="D922" s="201"/>
      <c r="E922" s="201"/>
    </row>
    <row r="923" spans="1:5" customFormat="1" ht="15" customHeight="1" x14ac:dyDescent="0.2">
      <c r="A923" s="201"/>
      <c r="B923" s="201"/>
      <c r="C923" s="201"/>
      <c r="D923" s="201"/>
      <c r="E923" s="201"/>
    </row>
    <row r="924" spans="1:5" customFormat="1" ht="15" customHeight="1" x14ac:dyDescent="0.2">
      <c r="A924" s="201"/>
      <c r="B924" s="201"/>
      <c r="C924" s="201"/>
      <c r="D924" s="201"/>
      <c r="E924" s="201"/>
    </row>
    <row r="925" spans="1:5" customFormat="1" ht="15" customHeight="1" x14ac:dyDescent="0.2">
      <c r="A925" s="201"/>
      <c r="B925" s="201"/>
      <c r="C925" s="201"/>
      <c r="D925" s="201"/>
      <c r="E925" s="201"/>
    </row>
    <row r="926" spans="1:5" customFormat="1" ht="15" customHeight="1" x14ac:dyDescent="0.2">
      <c r="A926" s="201"/>
      <c r="B926" s="201"/>
      <c r="C926" s="201"/>
      <c r="D926" s="201"/>
      <c r="E926" s="201"/>
    </row>
    <row r="927" spans="1:5" customFormat="1" ht="15" customHeight="1" x14ac:dyDescent="0.2">
      <c r="A927" s="26"/>
      <c r="B927" s="173"/>
      <c r="C927" s="116"/>
      <c r="D927" s="26"/>
      <c r="E927" s="125"/>
    </row>
    <row r="928" spans="1:5" customFormat="1" ht="15" customHeight="1" x14ac:dyDescent="0.25">
      <c r="A928" s="25" t="s">
        <v>17</v>
      </c>
      <c r="B928" s="26"/>
      <c r="C928" s="26"/>
      <c r="D928" s="26"/>
      <c r="E928" s="54"/>
    </row>
    <row r="929" spans="1:5" customFormat="1" ht="15" customHeight="1" x14ac:dyDescent="0.2">
      <c r="A929" s="157" t="s">
        <v>87</v>
      </c>
      <c r="B929" s="26"/>
      <c r="C929" s="26"/>
      <c r="D929" s="26"/>
      <c r="E929" s="28" t="s">
        <v>88</v>
      </c>
    </row>
    <row r="930" spans="1:5" customFormat="1" ht="15" customHeight="1" x14ac:dyDescent="0.2">
      <c r="A930" s="27"/>
      <c r="B930" s="54"/>
      <c r="C930" s="26"/>
      <c r="D930" s="26"/>
      <c r="E930" s="30"/>
    </row>
    <row r="931" spans="1:5" customFormat="1" ht="15" customHeight="1" x14ac:dyDescent="0.2">
      <c r="A931" s="70"/>
      <c r="B931" s="70"/>
      <c r="C931" s="31" t="s">
        <v>36</v>
      </c>
      <c r="D931" s="77" t="s">
        <v>50</v>
      </c>
      <c r="E931" s="44" t="s">
        <v>38</v>
      </c>
    </row>
    <row r="932" spans="1:5" customFormat="1" ht="15" customHeight="1" x14ac:dyDescent="0.2">
      <c r="A932" s="106"/>
      <c r="B932" s="72"/>
      <c r="C932" s="73">
        <v>5273</v>
      </c>
      <c r="D932" s="65" t="s">
        <v>72</v>
      </c>
      <c r="E932" s="75">
        <v>-410000</v>
      </c>
    </row>
    <row r="933" spans="1:5" customFormat="1" ht="15" customHeight="1" x14ac:dyDescent="0.2">
      <c r="A933" s="106"/>
      <c r="B933" s="72"/>
      <c r="C933" s="73">
        <v>5512</v>
      </c>
      <c r="D933" s="74" t="s">
        <v>82</v>
      </c>
      <c r="E933" s="75">
        <v>410000</v>
      </c>
    </row>
    <row r="934" spans="1:5" customFormat="1" ht="15" customHeight="1" x14ac:dyDescent="0.2">
      <c r="A934" s="76"/>
      <c r="B934" s="76"/>
      <c r="C934" s="39" t="s">
        <v>40</v>
      </c>
      <c r="D934" s="105"/>
      <c r="E934" s="41">
        <f>SUM(E932:E933)</f>
        <v>0</v>
      </c>
    </row>
    <row r="935" spans="1:5" customFormat="1" ht="15" customHeight="1" x14ac:dyDescent="0.2"/>
    <row r="936" spans="1:5" customFormat="1" ht="15" customHeight="1" x14ac:dyDescent="0.2"/>
    <row r="937" spans="1:5" customFormat="1" ht="15" customHeight="1" x14ac:dyDescent="0.2"/>
    <row r="938" spans="1:5" customFormat="1" ht="15" customHeight="1" x14ac:dyDescent="0.25">
      <c r="A938" s="99" t="s">
        <v>248</v>
      </c>
    </row>
    <row r="939" spans="1:5" customFormat="1" ht="15" customHeight="1" x14ac:dyDescent="0.2">
      <c r="A939" s="204" t="s">
        <v>106</v>
      </c>
      <c r="B939" s="204"/>
      <c r="C939" s="204"/>
      <c r="D939" s="204"/>
      <c r="E939" s="204"/>
    </row>
    <row r="940" spans="1:5" customFormat="1" ht="15" customHeight="1" x14ac:dyDescent="0.2">
      <c r="A940" s="204"/>
      <c r="B940" s="204"/>
      <c r="C940" s="204"/>
      <c r="D940" s="204"/>
      <c r="E940" s="204"/>
    </row>
    <row r="941" spans="1:5" customFormat="1" ht="15" customHeight="1" x14ac:dyDescent="0.2">
      <c r="A941" s="201" t="s">
        <v>249</v>
      </c>
      <c r="B941" s="201"/>
      <c r="C941" s="201"/>
      <c r="D941" s="201"/>
      <c r="E941" s="201"/>
    </row>
    <row r="942" spans="1:5" customFormat="1" ht="15" customHeight="1" x14ac:dyDescent="0.2">
      <c r="A942" s="201"/>
      <c r="B942" s="201"/>
      <c r="C942" s="201"/>
      <c r="D942" s="201"/>
      <c r="E942" s="201"/>
    </row>
    <row r="943" spans="1:5" customFormat="1" ht="15" customHeight="1" x14ac:dyDescent="0.2">
      <c r="A943" s="201"/>
      <c r="B943" s="201"/>
      <c r="C943" s="201"/>
      <c r="D943" s="201"/>
      <c r="E943" s="201"/>
    </row>
    <row r="944" spans="1:5" customFormat="1" ht="15" customHeight="1" x14ac:dyDescent="0.2">
      <c r="A944" s="201"/>
      <c r="B944" s="201"/>
      <c r="C944" s="201"/>
      <c r="D944" s="201"/>
      <c r="E944" s="201"/>
    </row>
    <row r="945" spans="1:5" customFormat="1" ht="15" customHeight="1" x14ac:dyDescent="0.2">
      <c r="A945" s="201"/>
      <c r="B945" s="201"/>
      <c r="C945" s="201"/>
      <c r="D945" s="201"/>
      <c r="E945" s="201"/>
    </row>
    <row r="946" spans="1:5" customFormat="1" ht="15" customHeight="1" x14ac:dyDescent="0.2">
      <c r="A946" s="201"/>
      <c r="B946" s="201"/>
      <c r="C946" s="201"/>
      <c r="D946" s="201"/>
      <c r="E946" s="201"/>
    </row>
    <row r="947" spans="1:5" customFormat="1" ht="15" customHeight="1" x14ac:dyDescent="0.2">
      <c r="A947" s="26"/>
      <c r="B947" s="173"/>
      <c r="C947" s="116"/>
      <c r="D947" s="26"/>
      <c r="E947" s="125"/>
    </row>
    <row r="948" spans="1:5" customFormat="1" ht="15" customHeight="1" x14ac:dyDescent="0.25">
      <c r="A948" s="25" t="s">
        <v>17</v>
      </c>
      <c r="B948" s="26"/>
      <c r="C948" s="26"/>
      <c r="D948" s="26"/>
      <c r="E948" s="54"/>
    </row>
    <row r="949" spans="1:5" customFormat="1" ht="15" customHeight="1" x14ac:dyDescent="0.2">
      <c r="A949" s="27" t="s">
        <v>87</v>
      </c>
      <c r="B949" s="26"/>
      <c r="C949" s="26"/>
      <c r="D949" s="26"/>
      <c r="E949" s="28" t="s">
        <v>88</v>
      </c>
    </row>
    <row r="950" spans="1:5" customFormat="1" ht="15" customHeight="1" x14ac:dyDescent="0.2">
      <c r="A950" s="27"/>
      <c r="B950" s="54"/>
      <c r="C950" s="26"/>
      <c r="D950" s="26"/>
      <c r="E950" s="30"/>
    </row>
    <row r="951" spans="1:5" customFormat="1" ht="15" customHeight="1" x14ac:dyDescent="0.2">
      <c r="A951" s="70"/>
      <c r="B951" s="70"/>
      <c r="C951" s="31" t="s">
        <v>36</v>
      </c>
      <c r="D951" s="77" t="s">
        <v>50</v>
      </c>
      <c r="E951" s="44" t="s">
        <v>38</v>
      </c>
    </row>
    <row r="952" spans="1:5" customFormat="1" ht="15" customHeight="1" x14ac:dyDescent="0.2">
      <c r="A952" s="106"/>
      <c r="B952" s="72"/>
      <c r="C952" s="73">
        <v>5512</v>
      </c>
      <c r="D952" s="65" t="s">
        <v>152</v>
      </c>
      <c r="E952" s="75">
        <v>-10000</v>
      </c>
    </row>
    <row r="953" spans="1:5" customFormat="1" ht="15" customHeight="1" x14ac:dyDescent="0.2">
      <c r="A953" s="106"/>
      <c r="B953" s="72"/>
      <c r="C953" s="73">
        <v>5512</v>
      </c>
      <c r="D953" s="105" t="s">
        <v>58</v>
      </c>
      <c r="E953" s="75">
        <v>10000</v>
      </c>
    </row>
    <row r="954" spans="1:5" customFormat="1" ht="15" customHeight="1" x14ac:dyDescent="0.2">
      <c r="A954" s="76"/>
      <c r="B954" s="76"/>
      <c r="C954" s="39" t="s">
        <v>40</v>
      </c>
      <c r="D954" s="40"/>
      <c r="E954" s="41">
        <f>SUM(E952:E953)</f>
        <v>0</v>
      </c>
    </row>
    <row r="955" spans="1:5" customFormat="1" ht="15" customHeight="1" x14ac:dyDescent="0.2"/>
    <row r="956" spans="1:5" customFormat="1" ht="15" customHeight="1" x14ac:dyDescent="0.2"/>
    <row r="957" spans="1:5" customFormat="1" ht="15" customHeight="1" x14ac:dyDescent="0.25">
      <c r="A957" s="99" t="s">
        <v>250</v>
      </c>
    </row>
    <row r="958" spans="1:5" customFormat="1" ht="15" customHeight="1" x14ac:dyDescent="0.2">
      <c r="A958" s="204" t="s">
        <v>251</v>
      </c>
      <c r="B958" s="204"/>
      <c r="C958" s="204"/>
      <c r="D958" s="204"/>
      <c r="E958" s="204"/>
    </row>
    <row r="959" spans="1:5" customFormat="1" ht="15" customHeight="1" x14ac:dyDescent="0.2">
      <c r="A959" s="204"/>
      <c r="B959" s="204"/>
      <c r="C959" s="204"/>
      <c r="D959" s="204"/>
      <c r="E959" s="204"/>
    </row>
    <row r="960" spans="1:5" customFormat="1" ht="15" customHeight="1" x14ac:dyDescent="0.2">
      <c r="A960" s="201" t="s">
        <v>252</v>
      </c>
      <c r="B960" s="201"/>
      <c r="C960" s="201"/>
      <c r="D960" s="201"/>
      <c r="E960" s="201"/>
    </row>
    <row r="961" spans="1:5" customFormat="1" ht="15" customHeight="1" x14ac:dyDescent="0.2">
      <c r="A961" s="201"/>
      <c r="B961" s="201"/>
      <c r="C961" s="201"/>
      <c r="D961" s="201"/>
      <c r="E961" s="201"/>
    </row>
    <row r="962" spans="1:5" customFormat="1" ht="15" customHeight="1" x14ac:dyDescent="0.2">
      <c r="A962" s="201"/>
      <c r="B962" s="201"/>
      <c r="C962" s="201"/>
      <c r="D962" s="201"/>
      <c r="E962" s="201"/>
    </row>
    <row r="963" spans="1:5" customFormat="1" ht="15" customHeight="1" x14ac:dyDescent="0.2">
      <c r="A963" s="201"/>
      <c r="B963" s="201"/>
      <c r="C963" s="201"/>
      <c r="D963" s="201"/>
      <c r="E963" s="201"/>
    </row>
    <row r="964" spans="1:5" customFormat="1" ht="15" customHeight="1" x14ac:dyDescent="0.2">
      <c r="A964" s="201"/>
      <c r="B964" s="201"/>
      <c r="C964" s="201"/>
      <c r="D964" s="201"/>
      <c r="E964" s="201"/>
    </row>
    <row r="965" spans="1:5" customFormat="1" ht="15" customHeight="1" x14ac:dyDescent="0.2">
      <c r="A965" s="201"/>
      <c r="B965" s="201"/>
      <c r="C965" s="201"/>
      <c r="D965" s="201"/>
      <c r="E965" s="201"/>
    </row>
    <row r="966" spans="1:5" customFormat="1" ht="15" customHeight="1" x14ac:dyDescent="0.2"/>
    <row r="967" spans="1:5" customFormat="1" ht="15" customHeight="1" x14ac:dyDescent="0.25">
      <c r="A967" s="51" t="s">
        <v>17</v>
      </c>
      <c r="B967" s="26"/>
      <c r="C967" s="26"/>
      <c r="D967" s="26"/>
      <c r="E967" s="26"/>
    </row>
    <row r="968" spans="1:5" customFormat="1" ht="15" customHeight="1" x14ac:dyDescent="0.2">
      <c r="A968" s="87" t="s">
        <v>164</v>
      </c>
      <c r="B968" s="26"/>
      <c r="C968" s="26"/>
      <c r="D968" s="26"/>
      <c r="E968" s="28" t="s">
        <v>165</v>
      </c>
    </row>
    <row r="969" spans="1:5" customFormat="1" ht="15" customHeight="1" x14ac:dyDescent="0.25">
      <c r="A969" s="25"/>
      <c r="B969" s="54"/>
      <c r="C969" s="26"/>
      <c r="D969" s="26"/>
      <c r="E969" s="30"/>
    </row>
    <row r="970" spans="1:5" customFormat="1" ht="15" customHeight="1" x14ac:dyDescent="0.2">
      <c r="A970" s="85"/>
      <c r="B970" s="70"/>
      <c r="C970" s="31" t="s">
        <v>36</v>
      </c>
      <c r="D970" s="32" t="s">
        <v>50</v>
      </c>
      <c r="E970" s="33" t="s">
        <v>38</v>
      </c>
    </row>
    <row r="971" spans="1:5" customFormat="1" ht="15" customHeight="1" x14ac:dyDescent="0.2">
      <c r="A971" s="86"/>
      <c r="B971" s="72"/>
      <c r="C971" s="73">
        <v>3636</v>
      </c>
      <c r="D971" s="65" t="s">
        <v>152</v>
      </c>
      <c r="E971" s="75">
        <v>-300000</v>
      </c>
    </row>
    <row r="972" spans="1:5" customFormat="1" ht="15" customHeight="1" x14ac:dyDescent="0.2">
      <c r="A972" s="86"/>
      <c r="B972" s="72"/>
      <c r="C972" s="73">
        <v>2219</v>
      </c>
      <c r="D972" s="65" t="s">
        <v>152</v>
      </c>
      <c r="E972" s="75">
        <v>300000</v>
      </c>
    </row>
    <row r="973" spans="1:5" customFormat="1" ht="15" customHeight="1" x14ac:dyDescent="0.2">
      <c r="A973" s="76"/>
      <c r="B973" s="76"/>
      <c r="C973" s="39" t="s">
        <v>40</v>
      </c>
      <c r="D973" s="40"/>
      <c r="E973" s="41">
        <f>SUM(E971:E972)</f>
        <v>0</v>
      </c>
    </row>
    <row r="974" spans="1:5" customFormat="1" ht="15" customHeight="1" x14ac:dyDescent="0.2"/>
    <row r="975" spans="1:5" customFormat="1" ht="15" customHeight="1" x14ac:dyDescent="0.2"/>
    <row r="976" spans="1:5" customFormat="1" ht="15" customHeight="1" x14ac:dyDescent="0.25">
      <c r="A976" s="99" t="s">
        <v>253</v>
      </c>
    </row>
    <row r="977" spans="1:5" customFormat="1" ht="15" customHeight="1" x14ac:dyDescent="0.2">
      <c r="A977" s="204" t="s">
        <v>254</v>
      </c>
      <c r="B977" s="204"/>
      <c r="C977" s="204"/>
      <c r="D977" s="204"/>
      <c r="E977" s="204"/>
    </row>
    <row r="978" spans="1:5" customFormat="1" ht="15" customHeight="1" x14ac:dyDescent="0.2">
      <c r="A978" s="204"/>
      <c r="B978" s="204"/>
      <c r="C978" s="204"/>
      <c r="D978" s="204"/>
      <c r="E978" s="204"/>
    </row>
    <row r="979" spans="1:5" customFormat="1" ht="15" customHeight="1" x14ac:dyDescent="0.2">
      <c r="A979" s="203" t="s">
        <v>255</v>
      </c>
      <c r="B979" s="203"/>
      <c r="C979" s="203"/>
      <c r="D979" s="203"/>
      <c r="E979" s="203"/>
    </row>
    <row r="980" spans="1:5" customFormat="1" ht="15" customHeight="1" x14ac:dyDescent="0.2">
      <c r="A980" s="203"/>
      <c r="B980" s="203"/>
      <c r="C980" s="203"/>
      <c r="D980" s="203"/>
      <c r="E980" s="203"/>
    </row>
    <row r="981" spans="1:5" customFormat="1" ht="15" customHeight="1" x14ac:dyDescent="0.2">
      <c r="A981" s="203"/>
      <c r="B981" s="203"/>
      <c r="C981" s="203"/>
      <c r="D981" s="203"/>
      <c r="E981" s="203"/>
    </row>
    <row r="982" spans="1:5" customFormat="1" ht="15" customHeight="1" x14ac:dyDescent="0.2">
      <c r="A982" s="203"/>
      <c r="B982" s="203"/>
      <c r="C982" s="203"/>
      <c r="D982" s="203"/>
      <c r="E982" s="203"/>
    </row>
    <row r="983" spans="1:5" customFormat="1" ht="15" customHeight="1" x14ac:dyDescent="0.2">
      <c r="A983" s="203"/>
      <c r="B983" s="203"/>
      <c r="C983" s="203"/>
      <c r="D983" s="203"/>
      <c r="E983" s="203"/>
    </row>
    <row r="984" spans="1:5" customFormat="1" ht="15" customHeight="1" x14ac:dyDescent="0.2">
      <c r="A984" s="203"/>
      <c r="B984" s="203"/>
      <c r="C984" s="203"/>
      <c r="D984" s="203"/>
      <c r="E984" s="203"/>
    </row>
    <row r="985" spans="1:5" customFormat="1" ht="15" customHeight="1" x14ac:dyDescent="0.2">
      <c r="A985" s="203"/>
      <c r="B985" s="203"/>
      <c r="C985" s="203"/>
      <c r="D985" s="203"/>
      <c r="E985" s="203"/>
    </row>
    <row r="986" spans="1:5" customFormat="1" ht="15" customHeight="1" x14ac:dyDescent="0.2">
      <c r="A986" s="50"/>
      <c r="B986" s="50"/>
      <c r="C986" s="50"/>
      <c r="D986" s="50"/>
      <c r="E986" s="50"/>
    </row>
    <row r="987" spans="1:5" customFormat="1" ht="15" customHeight="1" x14ac:dyDescent="0.2">
      <c r="A987" s="50"/>
      <c r="B987" s="50"/>
      <c r="C987" s="50"/>
      <c r="D987" s="50"/>
      <c r="E987" s="50"/>
    </row>
    <row r="988" spans="1:5" customFormat="1" ht="15" customHeight="1" x14ac:dyDescent="0.2">
      <c r="A988" s="50"/>
      <c r="B988" s="50"/>
      <c r="C988" s="50"/>
      <c r="D988" s="50"/>
      <c r="E988" s="50"/>
    </row>
    <row r="989" spans="1:5" customFormat="1" ht="15" customHeight="1" x14ac:dyDescent="0.2">
      <c r="A989" s="50"/>
      <c r="B989" s="50"/>
      <c r="C989" s="50"/>
      <c r="D989" s="50"/>
      <c r="E989" s="50"/>
    </row>
    <row r="990" spans="1:5" customFormat="1" ht="15" customHeight="1" x14ac:dyDescent="0.25">
      <c r="A990" s="25" t="s">
        <v>17</v>
      </c>
      <c r="B990" s="26"/>
      <c r="C990" s="26"/>
      <c r="D990" s="26"/>
      <c r="E990" s="26"/>
    </row>
    <row r="991" spans="1:5" customFormat="1" ht="15" customHeight="1" x14ac:dyDescent="0.2">
      <c r="A991" s="27" t="s">
        <v>48</v>
      </c>
      <c r="B991" s="26"/>
      <c r="C991" s="26"/>
      <c r="D991" s="26"/>
      <c r="E991" s="28" t="s">
        <v>49</v>
      </c>
    </row>
    <row r="992" spans="1:5" customFormat="1" ht="15" customHeight="1" x14ac:dyDescent="0.2">
      <c r="A992" s="173"/>
      <c r="B992" s="174"/>
      <c r="C992" s="26"/>
      <c r="D992" s="26"/>
      <c r="E992" s="30"/>
    </row>
    <row r="993" spans="1:5" customFormat="1" ht="15" customHeight="1" x14ac:dyDescent="0.2">
      <c r="A993" s="70"/>
      <c r="B993" s="70"/>
      <c r="C993" s="31" t="s">
        <v>36</v>
      </c>
      <c r="D993" s="64" t="s">
        <v>50</v>
      </c>
      <c r="E993" s="44" t="s">
        <v>38</v>
      </c>
    </row>
    <row r="994" spans="1:5" customFormat="1" ht="15" customHeight="1" x14ac:dyDescent="0.2">
      <c r="A994" s="106"/>
      <c r="B994" s="131"/>
      <c r="C994" s="73">
        <v>2310</v>
      </c>
      <c r="D994" s="105" t="s">
        <v>58</v>
      </c>
      <c r="E994" s="175">
        <v>-4292000</v>
      </c>
    </row>
    <row r="995" spans="1:5" customFormat="1" ht="15" customHeight="1" x14ac:dyDescent="0.2">
      <c r="A995" s="106"/>
      <c r="B995" s="131"/>
      <c r="C995" s="73">
        <v>2310</v>
      </c>
      <c r="D995" s="105" t="s">
        <v>58</v>
      </c>
      <c r="E995" s="149">
        <v>600000</v>
      </c>
    </row>
    <row r="996" spans="1:5" customFormat="1" ht="15" customHeight="1" x14ac:dyDescent="0.2">
      <c r="A996" s="106"/>
      <c r="B996" s="131"/>
      <c r="C996" s="73">
        <v>2321</v>
      </c>
      <c r="D996" s="105" t="s">
        <v>58</v>
      </c>
      <c r="E996" s="149">
        <f>650000+600000+85000+557000</f>
        <v>1892000</v>
      </c>
    </row>
    <row r="997" spans="1:5" customFormat="1" ht="15" customHeight="1" x14ac:dyDescent="0.2">
      <c r="A997" s="106"/>
      <c r="B997" s="131"/>
      <c r="C997" s="73">
        <v>2310</v>
      </c>
      <c r="D997" s="65" t="s">
        <v>152</v>
      </c>
      <c r="E997" s="149">
        <v>1300000</v>
      </c>
    </row>
    <row r="998" spans="1:5" customFormat="1" ht="15" customHeight="1" x14ac:dyDescent="0.2">
      <c r="A998" s="106"/>
      <c r="B998" s="131"/>
      <c r="C998" s="73">
        <v>2321</v>
      </c>
      <c r="D998" s="65" t="s">
        <v>152</v>
      </c>
      <c r="E998" s="149">
        <v>500000</v>
      </c>
    </row>
    <row r="999" spans="1:5" customFormat="1" ht="15" customHeight="1" x14ac:dyDescent="0.2">
      <c r="A999" s="103"/>
      <c r="B999" s="103"/>
      <c r="C999" s="39" t="s">
        <v>40</v>
      </c>
      <c r="D999" s="40"/>
      <c r="E999" s="41">
        <f>SUM(E994:E998)</f>
        <v>0</v>
      </c>
    </row>
    <row r="1000" spans="1:5" customFormat="1" ht="15" customHeight="1" x14ac:dyDescent="0.2"/>
    <row r="1001" spans="1:5" customFormat="1" ht="15" customHeight="1" x14ac:dyDescent="0.2"/>
    <row r="1002" spans="1:5" customFormat="1" ht="15" customHeight="1" x14ac:dyDescent="0.25">
      <c r="A1002" s="99" t="s">
        <v>256</v>
      </c>
    </row>
    <row r="1003" spans="1:5" customFormat="1" ht="15" customHeight="1" x14ac:dyDescent="0.2">
      <c r="A1003" s="204" t="s">
        <v>254</v>
      </c>
      <c r="B1003" s="204"/>
      <c r="C1003" s="204"/>
      <c r="D1003" s="204"/>
      <c r="E1003" s="204"/>
    </row>
    <row r="1004" spans="1:5" customFormat="1" ht="15" customHeight="1" x14ac:dyDescent="0.2">
      <c r="A1004" s="204"/>
      <c r="B1004" s="204"/>
      <c r="C1004" s="204"/>
      <c r="D1004" s="204"/>
      <c r="E1004" s="204"/>
    </row>
    <row r="1005" spans="1:5" customFormat="1" ht="15" customHeight="1" x14ac:dyDescent="0.2">
      <c r="A1005" s="203" t="s">
        <v>257</v>
      </c>
      <c r="B1005" s="203"/>
      <c r="C1005" s="203"/>
      <c r="D1005" s="203"/>
      <c r="E1005" s="203"/>
    </row>
    <row r="1006" spans="1:5" customFormat="1" ht="15" customHeight="1" x14ac:dyDescent="0.2">
      <c r="A1006" s="203"/>
      <c r="B1006" s="203"/>
      <c r="C1006" s="203"/>
      <c r="D1006" s="203"/>
      <c r="E1006" s="203"/>
    </row>
    <row r="1007" spans="1:5" customFormat="1" ht="15" customHeight="1" x14ac:dyDescent="0.2">
      <c r="A1007" s="203"/>
      <c r="B1007" s="203"/>
      <c r="C1007" s="203"/>
      <c r="D1007" s="203"/>
      <c r="E1007" s="203"/>
    </row>
    <row r="1008" spans="1:5" customFormat="1" ht="15" customHeight="1" x14ac:dyDescent="0.2">
      <c r="A1008" s="203"/>
      <c r="B1008" s="203"/>
      <c r="C1008" s="203"/>
      <c r="D1008" s="203"/>
      <c r="E1008" s="203"/>
    </row>
    <row r="1009" spans="1:5" customFormat="1" ht="15" customHeight="1" x14ac:dyDescent="0.2">
      <c r="A1009" s="203"/>
      <c r="B1009" s="203"/>
      <c r="C1009" s="203"/>
      <c r="D1009" s="203"/>
      <c r="E1009" s="203"/>
    </row>
    <row r="1010" spans="1:5" customFormat="1" ht="15" customHeight="1" x14ac:dyDescent="0.2">
      <c r="A1010" s="203"/>
      <c r="B1010" s="203"/>
      <c r="C1010" s="203"/>
      <c r="D1010" s="203"/>
      <c r="E1010" s="203"/>
    </row>
    <row r="1011" spans="1:5" customFormat="1" ht="15" customHeight="1" x14ac:dyDescent="0.2">
      <c r="A1011" s="203"/>
      <c r="B1011" s="203"/>
      <c r="C1011" s="203"/>
      <c r="D1011" s="203"/>
      <c r="E1011" s="203"/>
    </row>
    <row r="1012" spans="1:5" customFormat="1" ht="15" customHeight="1" x14ac:dyDescent="0.2">
      <c r="A1012" s="203"/>
      <c r="B1012" s="203"/>
      <c r="C1012" s="203"/>
      <c r="D1012" s="203"/>
      <c r="E1012" s="203"/>
    </row>
    <row r="1013" spans="1:5" customFormat="1" ht="15" customHeight="1" x14ac:dyDescent="0.2">
      <c r="A1013" s="24"/>
      <c r="B1013" s="24"/>
      <c r="C1013" s="24"/>
      <c r="D1013" s="24"/>
      <c r="E1013" s="24"/>
    </row>
    <row r="1014" spans="1:5" customFormat="1" ht="15" customHeight="1" x14ac:dyDescent="0.25">
      <c r="A1014" s="25" t="s">
        <v>17</v>
      </c>
      <c r="B1014" s="26"/>
      <c r="C1014" s="26"/>
      <c r="D1014" s="26"/>
      <c r="E1014" s="26"/>
    </row>
    <row r="1015" spans="1:5" customFormat="1" ht="15" customHeight="1" x14ac:dyDescent="0.2">
      <c r="A1015" s="27" t="s">
        <v>150</v>
      </c>
      <c r="B1015" s="26"/>
      <c r="C1015" s="26"/>
      <c r="D1015" s="26"/>
      <c r="E1015" s="28" t="s">
        <v>151</v>
      </c>
    </row>
    <row r="1016" spans="1:5" customFormat="1" ht="15" customHeight="1" x14ac:dyDescent="0.2">
      <c r="A1016" s="173"/>
      <c r="B1016" s="174"/>
      <c r="C1016" s="26"/>
      <c r="D1016" s="26"/>
      <c r="E1016" s="30"/>
    </row>
    <row r="1017" spans="1:5" customFormat="1" ht="15" customHeight="1" x14ac:dyDescent="0.2">
      <c r="A1017" s="69"/>
      <c r="B1017" s="70"/>
      <c r="C1017" s="31" t="s">
        <v>36</v>
      </c>
      <c r="D1017" s="32" t="s">
        <v>50</v>
      </c>
      <c r="E1017" s="33" t="s">
        <v>38</v>
      </c>
    </row>
    <row r="1018" spans="1:5" customFormat="1" ht="15" customHeight="1" x14ac:dyDescent="0.2">
      <c r="A1018" s="71"/>
      <c r="B1018" s="131"/>
      <c r="C1018" s="46">
        <v>2399</v>
      </c>
      <c r="D1018" s="65" t="s">
        <v>152</v>
      </c>
      <c r="E1018" s="82">
        <v>-900000</v>
      </c>
    </row>
    <row r="1019" spans="1:5" customFormat="1" ht="15" customHeight="1" x14ac:dyDescent="0.2">
      <c r="A1019" s="71"/>
      <c r="B1019" s="131"/>
      <c r="C1019" s="46">
        <v>2321</v>
      </c>
      <c r="D1019" s="65" t="s">
        <v>152</v>
      </c>
      <c r="E1019" s="82">
        <v>900000</v>
      </c>
    </row>
    <row r="1020" spans="1:5" customFormat="1" ht="15" customHeight="1" x14ac:dyDescent="0.2">
      <c r="A1020" s="71"/>
      <c r="B1020" s="176"/>
      <c r="C1020" s="39" t="s">
        <v>40</v>
      </c>
      <c r="D1020" s="40"/>
      <c r="E1020" s="41">
        <f>SUM(E1018:E1019)</f>
        <v>0</v>
      </c>
    </row>
    <row r="1021" spans="1:5" customFormat="1" ht="15" customHeight="1" x14ac:dyDescent="0.2"/>
    <row r="1022" spans="1:5" customFormat="1" ht="15" customHeight="1" x14ac:dyDescent="0.2"/>
    <row r="1023" spans="1:5" customFormat="1" ht="15" customHeight="1" x14ac:dyDescent="0.25">
      <c r="A1023" s="99" t="s">
        <v>258</v>
      </c>
    </row>
    <row r="1024" spans="1:5" customFormat="1" ht="15" customHeight="1" x14ac:dyDescent="0.2">
      <c r="A1024" s="204" t="s">
        <v>259</v>
      </c>
      <c r="B1024" s="204"/>
      <c r="C1024" s="204"/>
      <c r="D1024" s="204"/>
      <c r="E1024" s="204"/>
    </row>
    <row r="1025" spans="1:5" customFormat="1" ht="15" customHeight="1" x14ac:dyDescent="0.2">
      <c r="A1025" s="204"/>
      <c r="B1025" s="204"/>
      <c r="C1025" s="204"/>
      <c r="D1025" s="204"/>
      <c r="E1025" s="204"/>
    </row>
    <row r="1026" spans="1:5" customFormat="1" ht="15" customHeight="1" x14ac:dyDescent="0.2">
      <c r="A1026" s="201" t="s">
        <v>260</v>
      </c>
      <c r="B1026" s="201"/>
      <c r="C1026" s="201"/>
      <c r="D1026" s="201"/>
      <c r="E1026" s="201"/>
    </row>
    <row r="1027" spans="1:5" customFormat="1" ht="15" customHeight="1" x14ac:dyDescent="0.2">
      <c r="A1027" s="201"/>
      <c r="B1027" s="201"/>
      <c r="C1027" s="201"/>
      <c r="D1027" s="201"/>
      <c r="E1027" s="201"/>
    </row>
    <row r="1028" spans="1:5" customFormat="1" ht="15" customHeight="1" x14ac:dyDescent="0.2">
      <c r="A1028" s="201"/>
      <c r="B1028" s="201"/>
      <c r="C1028" s="201"/>
      <c r="D1028" s="201"/>
      <c r="E1028" s="201"/>
    </row>
    <row r="1029" spans="1:5" customFormat="1" ht="15" customHeight="1" x14ac:dyDescent="0.2">
      <c r="A1029" s="201"/>
      <c r="B1029" s="201"/>
      <c r="C1029" s="201"/>
      <c r="D1029" s="201"/>
      <c r="E1029" s="201"/>
    </row>
    <row r="1030" spans="1:5" customFormat="1" ht="15" customHeight="1" x14ac:dyDescent="0.2">
      <c r="A1030" s="201"/>
      <c r="B1030" s="201"/>
      <c r="C1030" s="201"/>
      <c r="D1030" s="201"/>
      <c r="E1030" s="201"/>
    </row>
    <row r="1031" spans="1:5" customFormat="1" ht="15" customHeight="1" x14ac:dyDescent="0.2">
      <c r="A1031" s="201"/>
      <c r="B1031" s="201"/>
      <c r="C1031" s="201"/>
      <c r="D1031" s="201"/>
      <c r="E1031" s="201"/>
    </row>
    <row r="1032" spans="1:5" customFormat="1" ht="15" customHeight="1" x14ac:dyDescent="0.25">
      <c r="A1032" s="23"/>
    </row>
    <row r="1033" spans="1:5" customFormat="1" ht="15" customHeight="1" x14ac:dyDescent="0.25">
      <c r="A1033" s="51" t="s">
        <v>17</v>
      </c>
      <c r="B1033" s="52"/>
      <c r="C1033" s="52"/>
      <c r="D1033" s="52"/>
      <c r="E1033" s="61"/>
    </row>
    <row r="1034" spans="1:5" customFormat="1" ht="15" customHeight="1" x14ac:dyDescent="0.2">
      <c r="A1034" s="87" t="s">
        <v>55</v>
      </c>
      <c r="B1034" s="52"/>
      <c r="C1034" s="52"/>
      <c r="D1034" s="52"/>
      <c r="E1034" s="53" t="s">
        <v>56</v>
      </c>
    </row>
    <row r="1035" spans="1:5" customFormat="1" ht="15" customHeight="1" x14ac:dyDescent="0.2">
      <c r="A1035" s="61"/>
      <c r="B1035" s="62"/>
      <c r="C1035" s="52"/>
      <c r="D1035" s="60"/>
      <c r="E1035" s="63"/>
    </row>
    <row r="1036" spans="1:5" customFormat="1" ht="15" customHeight="1" x14ac:dyDescent="0.2">
      <c r="B1036" s="44" t="s">
        <v>35</v>
      </c>
      <c r="C1036" s="44" t="s">
        <v>36</v>
      </c>
      <c r="D1036" s="32" t="s">
        <v>37</v>
      </c>
      <c r="E1036" s="44" t="s">
        <v>38</v>
      </c>
    </row>
    <row r="1037" spans="1:5" customFormat="1" ht="15" customHeight="1" x14ac:dyDescent="0.2">
      <c r="B1037" s="120">
        <v>20</v>
      </c>
      <c r="C1037" s="56"/>
      <c r="D1037" s="151" t="s">
        <v>91</v>
      </c>
      <c r="E1037" s="121">
        <v>-100000</v>
      </c>
    </row>
    <row r="1038" spans="1:5" customFormat="1" ht="15" customHeight="1" x14ac:dyDescent="0.2">
      <c r="B1038" s="120">
        <v>10</v>
      </c>
      <c r="C1038" s="56"/>
      <c r="D1038" s="151" t="s">
        <v>91</v>
      </c>
      <c r="E1038" s="121">
        <v>100000</v>
      </c>
    </row>
    <row r="1039" spans="1:5" customFormat="1" ht="15" customHeight="1" x14ac:dyDescent="0.2">
      <c r="B1039" s="126"/>
      <c r="C1039" s="66" t="s">
        <v>40</v>
      </c>
      <c r="D1039" s="67"/>
      <c r="E1039" s="68">
        <f>SUM(E1037:E1038)</f>
        <v>0</v>
      </c>
    </row>
    <row r="1040" spans="1:5" customFormat="1" ht="15" customHeight="1" x14ac:dyDescent="0.2"/>
    <row r="1041" spans="1:5" customFormat="1" ht="15" customHeight="1" x14ac:dyDescent="0.2"/>
    <row r="1042" spans="1:5" customFormat="1" ht="15" customHeight="1" x14ac:dyDescent="0.25">
      <c r="A1042" s="99" t="s">
        <v>261</v>
      </c>
    </row>
    <row r="1043" spans="1:5" customFormat="1" ht="15" customHeight="1" x14ac:dyDescent="0.2">
      <c r="A1043" s="204" t="s">
        <v>262</v>
      </c>
      <c r="B1043" s="204"/>
      <c r="C1043" s="204"/>
      <c r="D1043" s="204"/>
      <c r="E1043" s="204"/>
    </row>
    <row r="1044" spans="1:5" customFormat="1" ht="15" customHeight="1" x14ac:dyDescent="0.2">
      <c r="A1044" s="204"/>
      <c r="B1044" s="204"/>
      <c r="C1044" s="204"/>
      <c r="D1044" s="204"/>
      <c r="E1044" s="204"/>
    </row>
    <row r="1045" spans="1:5" customFormat="1" ht="15" customHeight="1" x14ac:dyDescent="0.2">
      <c r="A1045" s="203" t="s">
        <v>263</v>
      </c>
      <c r="B1045" s="203"/>
      <c r="C1045" s="203"/>
      <c r="D1045" s="203"/>
      <c r="E1045" s="203"/>
    </row>
    <row r="1046" spans="1:5" customFormat="1" ht="15" customHeight="1" x14ac:dyDescent="0.2">
      <c r="A1046" s="203"/>
      <c r="B1046" s="203"/>
      <c r="C1046" s="203"/>
      <c r="D1046" s="203"/>
      <c r="E1046" s="203"/>
    </row>
    <row r="1047" spans="1:5" customFormat="1" ht="15" customHeight="1" x14ac:dyDescent="0.2">
      <c r="A1047" s="203"/>
      <c r="B1047" s="203"/>
      <c r="C1047" s="203"/>
      <c r="D1047" s="203"/>
      <c r="E1047" s="203"/>
    </row>
    <row r="1048" spans="1:5" customFormat="1" ht="15" customHeight="1" x14ac:dyDescent="0.2">
      <c r="A1048" s="203"/>
      <c r="B1048" s="203"/>
      <c r="C1048" s="203"/>
      <c r="D1048" s="203"/>
      <c r="E1048" s="203"/>
    </row>
    <row r="1049" spans="1:5" customFormat="1" ht="15" customHeight="1" x14ac:dyDescent="0.2">
      <c r="A1049" s="203"/>
      <c r="B1049" s="203"/>
      <c r="C1049" s="203"/>
      <c r="D1049" s="203"/>
      <c r="E1049" s="203"/>
    </row>
    <row r="1050" spans="1:5" customFormat="1" ht="15" customHeight="1" x14ac:dyDescent="0.2">
      <c r="A1050" s="50"/>
      <c r="B1050" s="50"/>
      <c r="C1050" s="50"/>
      <c r="D1050" s="50"/>
      <c r="E1050" s="50"/>
    </row>
    <row r="1051" spans="1:5" customFormat="1" ht="15" customHeight="1" x14ac:dyDescent="0.25">
      <c r="A1051" s="51" t="s">
        <v>17</v>
      </c>
      <c r="B1051" s="52"/>
      <c r="C1051" s="52"/>
      <c r="D1051" s="54"/>
      <c r="E1051" s="54"/>
    </row>
    <row r="1052" spans="1:5" customFormat="1" ht="15" customHeight="1" x14ac:dyDescent="0.2">
      <c r="A1052" s="27" t="s">
        <v>41</v>
      </c>
      <c r="B1052" s="29"/>
      <c r="C1052" s="29"/>
      <c r="D1052" s="29"/>
      <c r="E1052" s="29" t="s">
        <v>42</v>
      </c>
    </row>
    <row r="1053" spans="1:5" customFormat="1" ht="15" customHeight="1" x14ac:dyDescent="0.25">
      <c r="A1053" s="25"/>
      <c r="B1053" s="62"/>
      <c r="C1053" s="52"/>
      <c r="D1053" s="61"/>
      <c r="E1053" s="63"/>
    </row>
    <row r="1054" spans="1:5" customFormat="1" ht="15" customHeight="1" x14ac:dyDescent="0.2">
      <c r="A1054" s="69"/>
      <c r="B1054" s="69"/>
      <c r="C1054" s="44" t="s">
        <v>36</v>
      </c>
      <c r="D1054" s="77" t="s">
        <v>50</v>
      </c>
      <c r="E1054" s="33" t="s">
        <v>38</v>
      </c>
    </row>
    <row r="1055" spans="1:5" customFormat="1" ht="15" customHeight="1" x14ac:dyDescent="0.2">
      <c r="A1055" s="71"/>
      <c r="B1055" s="78"/>
      <c r="C1055" s="46">
        <v>4349</v>
      </c>
      <c r="D1055" s="74" t="s">
        <v>82</v>
      </c>
      <c r="E1055" s="37">
        <v>-800000</v>
      </c>
    </row>
    <row r="1056" spans="1:5" customFormat="1" ht="15" customHeight="1" x14ac:dyDescent="0.2">
      <c r="A1056" s="71"/>
      <c r="B1056" s="78"/>
      <c r="C1056" s="46">
        <v>4349</v>
      </c>
      <c r="D1056" s="65" t="s">
        <v>152</v>
      </c>
      <c r="E1056" s="37">
        <f>75000+90000+155000+160000+140000+80000</f>
        <v>700000</v>
      </c>
    </row>
    <row r="1057" spans="1:5" customFormat="1" ht="15" customHeight="1" x14ac:dyDescent="0.2">
      <c r="A1057" s="71"/>
      <c r="B1057" s="78"/>
      <c r="C1057" s="46">
        <v>4349</v>
      </c>
      <c r="D1057" s="74" t="s">
        <v>82</v>
      </c>
      <c r="E1057" s="37">
        <v>100000</v>
      </c>
    </row>
    <row r="1058" spans="1:5" customFormat="1" ht="15" customHeight="1" x14ac:dyDescent="0.2">
      <c r="A1058" s="95"/>
      <c r="B1058" s="52"/>
      <c r="C1058" s="66" t="s">
        <v>40</v>
      </c>
      <c r="D1058" s="67"/>
      <c r="E1058" s="68">
        <f>SUM(E1055:E1057)</f>
        <v>0</v>
      </c>
    </row>
    <row r="1059" spans="1:5" customFormat="1" ht="15" customHeight="1" x14ac:dyDescent="0.2"/>
    <row r="1060" spans="1:5" customFormat="1" ht="15" customHeight="1" x14ac:dyDescent="0.2"/>
    <row r="1061" spans="1:5" customFormat="1" ht="15" customHeight="1" x14ac:dyDescent="0.25">
      <c r="A1061" s="99" t="s">
        <v>264</v>
      </c>
    </row>
    <row r="1062" spans="1:5" customFormat="1" ht="15" customHeight="1" x14ac:dyDescent="0.2">
      <c r="A1062" s="202" t="s">
        <v>103</v>
      </c>
      <c r="B1062" s="202"/>
      <c r="C1062" s="202"/>
      <c r="D1062" s="202"/>
      <c r="E1062" s="202"/>
    </row>
    <row r="1063" spans="1:5" customFormat="1" ht="15" customHeight="1" x14ac:dyDescent="0.2">
      <c r="A1063" s="202"/>
      <c r="B1063" s="202"/>
      <c r="C1063" s="202"/>
      <c r="D1063" s="202"/>
      <c r="E1063" s="202"/>
    </row>
    <row r="1064" spans="1:5" customFormat="1" ht="15" customHeight="1" x14ac:dyDescent="0.2">
      <c r="A1064" s="201" t="s">
        <v>265</v>
      </c>
      <c r="B1064" s="201"/>
      <c r="C1064" s="201"/>
      <c r="D1064" s="201"/>
      <c r="E1064" s="201"/>
    </row>
    <row r="1065" spans="1:5" customFormat="1" ht="15" customHeight="1" x14ac:dyDescent="0.2">
      <c r="A1065" s="201"/>
      <c r="B1065" s="201"/>
      <c r="C1065" s="201"/>
      <c r="D1065" s="201"/>
      <c r="E1065" s="201"/>
    </row>
    <row r="1066" spans="1:5" customFormat="1" ht="15" customHeight="1" x14ac:dyDescent="0.2">
      <c r="A1066" s="201"/>
      <c r="B1066" s="201"/>
      <c r="C1066" s="201"/>
      <c r="D1066" s="201"/>
      <c r="E1066" s="201"/>
    </row>
    <row r="1067" spans="1:5" customFormat="1" ht="15" customHeight="1" x14ac:dyDescent="0.2">
      <c r="A1067" s="201"/>
      <c r="B1067" s="201"/>
      <c r="C1067" s="201"/>
      <c r="D1067" s="201"/>
      <c r="E1067" s="201"/>
    </row>
    <row r="1068" spans="1:5" customFormat="1" ht="15" customHeight="1" x14ac:dyDescent="0.2">
      <c r="A1068" s="201"/>
      <c r="B1068" s="201"/>
      <c r="C1068" s="201"/>
      <c r="D1068" s="201"/>
      <c r="E1068" s="201"/>
    </row>
    <row r="1069" spans="1:5" customFormat="1" ht="15" customHeight="1" x14ac:dyDescent="0.2">
      <c r="A1069" s="201"/>
      <c r="B1069" s="201"/>
      <c r="C1069" s="201"/>
      <c r="D1069" s="201"/>
      <c r="E1069" s="201"/>
    </row>
    <row r="1070" spans="1:5" customFormat="1" ht="15" customHeight="1" x14ac:dyDescent="0.2">
      <c r="A1070" s="124"/>
      <c r="B1070" s="124"/>
      <c r="C1070" s="124"/>
      <c r="D1070" s="124"/>
      <c r="E1070" s="124"/>
    </row>
    <row r="1071" spans="1:5" customFormat="1" ht="15" customHeight="1" x14ac:dyDescent="0.25">
      <c r="A1071" s="51" t="s">
        <v>17</v>
      </c>
      <c r="B1071" s="52"/>
      <c r="C1071" s="52"/>
      <c r="D1071" s="52"/>
      <c r="E1071" s="52"/>
    </row>
    <row r="1072" spans="1:5" customFormat="1" ht="15" customHeight="1" x14ac:dyDescent="0.2">
      <c r="A1072" s="87" t="s">
        <v>33</v>
      </c>
      <c r="B1072" s="52"/>
      <c r="C1072" s="52"/>
      <c r="D1072" s="52"/>
      <c r="E1072" s="53" t="s">
        <v>34</v>
      </c>
    </row>
    <row r="1073" spans="1:5" customFormat="1" ht="15" customHeight="1" x14ac:dyDescent="0.25">
      <c r="A1073" s="61"/>
      <c r="B1073" s="51"/>
      <c r="C1073" s="52"/>
      <c r="D1073" s="52"/>
      <c r="E1073" s="90"/>
    </row>
    <row r="1074" spans="1:5" customFormat="1" ht="15" customHeight="1" x14ac:dyDescent="0.2">
      <c r="A1074" s="69"/>
      <c r="B1074" s="70"/>
      <c r="C1074" s="44" t="s">
        <v>36</v>
      </c>
      <c r="D1074" s="77" t="s">
        <v>50</v>
      </c>
      <c r="E1074" s="44" t="s">
        <v>38</v>
      </c>
    </row>
    <row r="1075" spans="1:5" customFormat="1" ht="15" customHeight="1" x14ac:dyDescent="0.2">
      <c r="A1075" s="71"/>
      <c r="B1075" s="78"/>
      <c r="C1075" s="46">
        <v>6409</v>
      </c>
      <c r="D1075" s="65" t="s">
        <v>72</v>
      </c>
      <c r="E1075" s="37">
        <v>-34000000</v>
      </c>
    </row>
    <row r="1076" spans="1:5" customFormat="1" ht="15" customHeight="1" x14ac:dyDescent="0.2">
      <c r="A1076" s="95"/>
      <c r="B1076" s="103"/>
      <c r="C1076" s="66" t="s">
        <v>40</v>
      </c>
      <c r="D1076" s="67"/>
      <c r="E1076" s="68">
        <f>SUM(E1075:E1075)</f>
        <v>-34000000</v>
      </c>
    </row>
    <row r="1077" spans="1:5" customFormat="1" ht="15" customHeight="1" x14ac:dyDescent="0.2"/>
    <row r="1078" spans="1:5" customFormat="1" ht="15" customHeight="1" x14ac:dyDescent="0.25">
      <c r="A1078" s="25" t="s">
        <v>17</v>
      </c>
      <c r="B1078" s="26"/>
      <c r="C1078" s="26"/>
      <c r="D1078" s="26"/>
      <c r="E1078" s="26"/>
    </row>
    <row r="1079" spans="1:5" customFormat="1" ht="15" customHeight="1" x14ac:dyDescent="0.2">
      <c r="A1079" s="87" t="s">
        <v>62</v>
      </c>
      <c r="B1079" s="26"/>
      <c r="C1079" s="26"/>
      <c r="D1079" s="26"/>
      <c r="E1079" s="28" t="s">
        <v>96</v>
      </c>
    </row>
    <row r="1080" spans="1:5" customFormat="1" ht="15" customHeight="1" x14ac:dyDescent="0.2">
      <c r="A1080" s="173"/>
      <c r="B1080" s="174"/>
      <c r="C1080" s="26"/>
      <c r="D1080" s="26"/>
      <c r="E1080" s="30"/>
    </row>
    <row r="1081" spans="1:5" customFormat="1" ht="15" customHeight="1" x14ac:dyDescent="0.2">
      <c r="A1081" s="70"/>
      <c r="B1081" s="70"/>
      <c r="C1081" s="31" t="s">
        <v>36</v>
      </c>
      <c r="D1081" s="32" t="s">
        <v>50</v>
      </c>
      <c r="E1081" s="33" t="s">
        <v>38</v>
      </c>
    </row>
    <row r="1082" spans="1:5" customFormat="1" ht="15" customHeight="1" x14ac:dyDescent="0.2">
      <c r="A1082" s="106"/>
      <c r="B1082" s="129"/>
      <c r="C1082" s="73"/>
      <c r="D1082" s="79" t="s">
        <v>71</v>
      </c>
      <c r="E1082" s="82">
        <v>25070000</v>
      </c>
    </row>
    <row r="1083" spans="1:5" customFormat="1" ht="15" customHeight="1" x14ac:dyDescent="0.2">
      <c r="A1083" s="106"/>
      <c r="B1083" s="129"/>
      <c r="C1083" s="73"/>
      <c r="D1083" s="47" t="s">
        <v>51</v>
      </c>
      <c r="E1083" s="82">
        <v>8930000</v>
      </c>
    </row>
    <row r="1084" spans="1:5" customFormat="1" ht="15" customHeight="1" x14ac:dyDescent="0.2">
      <c r="A1084" s="103"/>
      <c r="B1084" s="129"/>
      <c r="C1084" s="39" t="s">
        <v>40</v>
      </c>
      <c r="D1084" s="40"/>
      <c r="E1084" s="41">
        <f>SUM(E1082:E1083)</f>
        <v>34000000</v>
      </c>
    </row>
    <row r="1085" spans="1:5" customFormat="1" ht="15" customHeight="1" x14ac:dyDescent="0.2"/>
    <row r="1086" spans="1:5" customFormat="1" ht="15" customHeight="1" x14ac:dyDescent="0.2"/>
    <row r="1087" spans="1:5" customFormat="1" ht="15" customHeight="1" x14ac:dyDescent="0.2"/>
    <row r="1088" spans="1:5" customFormat="1" ht="15" customHeight="1" x14ac:dyDescent="0.2"/>
    <row r="1089" spans="1:5" customFormat="1" ht="15" customHeight="1" x14ac:dyDescent="0.2"/>
    <row r="1090" spans="1:5" customFormat="1" ht="15" customHeight="1" x14ac:dyDescent="0.2"/>
    <row r="1091" spans="1:5" customFormat="1" ht="15" customHeight="1" x14ac:dyDescent="0.2"/>
    <row r="1092" spans="1:5" customFormat="1" ht="15" customHeight="1" x14ac:dyDescent="0.2"/>
    <row r="1093" spans="1:5" customFormat="1" ht="15" customHeight="1" x14ac:dyDescent="0.2"/>
    <row r="1094" spans="1:5" customFormat="1" ht="15" customHeight="1" x14ac:dyDescent="0.25">
      <c r="A1094" s="99" t="s">
        <v>266</v>
      </c>
    </row>
    <row r="1095" spans="1:5" customFormat="1" ht="15" customHeight="1" x14ac:dyDescent="0.2">
      <c r="A1095" s="202" t="s">
        <v>30</v>
      </c>
      <c r="B1095" s="202"/>
      <c r="C1095" s="202"/>
      <c r="D1095" s="202"/>
      <c r="E1095" s="202"/>
    </row>
    <row r="1096" spans="1:5" customFormat="1" ht="15" customHeight="1" x14ac:dyDescent="0.2">
      <c r="A1096" s="202" t="s">
        <v>45</v>
      </c>
      <c r="B1096" s="202"/>
      <c r="C1096" s="202"/>
      <c r="D1096" s="202"/>
      <c r="E1096" s="202"/>
    </row>
    <row r="1097" spans="1:5" customFormat="1" ht="15" customHeight="1" x14ac:dyDescent="0.2">
      <c r="A1097" s="201" t="s">
        <v>267</v>
      </c>
      <c r="B1097" s="201"/>
      <c r="C1097" s="201"/>
      <c r="D1097" s="201"/>
      <c r="E1097" s="201"/>
    </row>
    <row r="1098" spans="1:5" customFormat="1" ht="15" customHeight="1" x14ac:dyDescent="0.2">
      <c r="A1098" s="201"/>
      <c r="B1098" s="201"/>
      <c r="C1098" s="201"/>
      <c r="D1098" s="201"/>
      <c r="E1098" s="201"/>
    </row>
    <row r="1099" spans="1:5" customFormat="1" ht="15" customHeight="1" x14ac:dyDescent="0.2">
      <c r="A1099" s="201"/>
      <c r="B1099" s="201"/>
      <c r="C1099" s="201"/>
      <c r="D1099" s="201"/>
      <c r="E1099" s="201"/>
    </row>
    <row r="1100" spans="1:5" customFormat="1" ht="15" customHeight="1" x14ac:dyDescent="0.2">
      <c r="A1100" s="201"/>
      <c r="B1100" s="201"/>
      <c r="C1100" s="201"/>
      <c r="D1100" s="201"/>
      <c r="E1100" s="201"/>
    </row>
    <row r="1101" spans="1:5" customFormat="1" ht="15" customHeight="1" x14ac:dyDescent="0.2">
      <c r="A1101" s="201"/>
      <c r="B1101" s="201"/>
      <c r="C1101" s="201"/>
      <c r="D1101" s="201"/>
      <c r="E1101" s="201"/>
    </row>
    <row r="1102" spans="1:5" customFormat="1" ht="15" customHeight="1" x14ac:dyDescent="0.2">
      <c r="A1102" s="50"/>
      <c r="B1102" s="50"/>
      <c r="C1102" s="50"/>
      <c r="D1102" s="50"/>
      <c r="E1102" s="50"/>
    </row>
    <row r="1103" spans="1:5" customFormat="1" ht="15" customHeight="1" x14ac:dyDescent="0.25">
      <c r="A1103" s="51" t="s">
        <v>1</v>
      </c>
      <c r="B1103" s="52"/>
      <c r="C1103" s="52"/>
      <c r="D1103" s="52"/>
      <c r="E1103" s="52"/>
    </row>
    <row r="1104" spans="1:5" customFormat="1" ht="15" customHeight="1" x14ac:dyDescent="0.2">
      <c r="A1104" s="27" t="s">
        <v>33</v>
      </c>
      <c r="B1104" s="52"/>
      <c r="C1104" s="52"/>
      <c r="D1104" s="52"/>
      <c r="E1104" s="53" t="s">
        <v>34</v>
      </c>
    </row>
    <row r="1105" spans="1:5" customFormat="1" ht="15" customHeight="1" x14ac:dyDescent="0.25">
      <c r="A1105" s="54"/>
      <c r="B1105" s="25"/>
      <c r="C1105" s="26"/>
      <c r="D1105" s="26"/>
      <c r="E1105" s="30"/>
    </row>
    <row r="1106" spans="1:5" customFormat="1" ht="15" customHeight="1" x14ac:dyDescent="0.2">
      <c r="B1106" s="31" t="s">
        <v>35</v>
      </c>
      <c r="C1106" s="31" t="s">
        <v>36</v>
      </c>
      <c r="D1106" s="32" t="s">
        <v>37</v>
      </c>
      <c r="E1106" s="33" t="s">
        <v>38</v>
      </c>
    </row>
    <row r="1107" spans="1:5" customFormat="1" ht="15" customHeight="1" x14ac:dyDescent="0.2">
      <c r="B1107" s="55">
        <v>98278</v>
      </c>
      <c r="C1107" s="56"/>
      <c r="D1107" s="57" t="s">
        <v>47</v>
      </c>
      <c r="E1107" s="37">
        <v>1880</v>
      </c>
    </row>
    <row r="1108" spans="1:5" customFormat="1" ht="15" customHeight="1" x14ac:dyDescent="0.2">
      <c r="B1108" s="58"/>
      <c r="C1108" s="39" t="s">
        <v>40</v>
      </c>
      <c r="D1108" s="40"/>
      <c r="E1108" s="41">
        <f>SUM(E1107:E1107)</f>
        <v>1880</v>
      </c>
    </row>
    <row r="1109" spans="1:5" customFormat="1" ht="15" customHeight="1" x14ac:dyDescent="0.25">
      <c r="A1109" s="59"/>
      <c r="B1109" s="60"/>
      <c r="C1109" s="60"/>
      <c r="D1109" s="60"/>
      <c r="E1109" s="60"/>
    </row>
    <row r="1110" spans="1:5" customFormat="1" ht="15" customHeight="1" x14ac:dyDescent="0.25">
      <c r="A1110" s="51" t="s">
        <v>17</v>
      </c>
      <c r="B1110" s="52"/>
      <c r="C1110" s="52"/>
    </row>
    <row r="1111" spans="1:5" customFormat="1" ht="15" customHeight="1" x14ac:dyDescent="0.2">
      <c r="A1111" s="27" t="s">
        <v>48</v>
      </c>
      <c r="B1111" s="26"/>
      <c r="C1111" s="26"/>
      <c r="D1111" s="26"/>
      <c r="E1111" s="28" t="s">
        <v>49</v>
      </c>
    </row>
    <row r="1112" spans="1:5" customFormat="1" ht="15" customHeight="1" x14ac:dyDescent="0.2">
      <c r="A1112" s="61"/>
      <c r="B1112" s="62"/>
      <c r="C1112" s="52"/>
      <c r="D1112" s="60"/>
      <c r="E1112" s="63"/>
    </row>
    <row r="1113" spans="1:5" customFormat="1" ht="15" customHeight="1" x14ac:dyDescent="0.2">
      <c r="C1113" s="44" t="s">
        <v>36</v>
      </c>
      <c r="D1113" s="64" t="s">
        <v>50</v>
      </c>
      <c r="E1113" s="33" t="s">
        <v>38</v>
      </c>
    </row>
    <row r="1114" spans="1:5" customFormat="1" ht="15" customHeight="1" x14ac:dyDescent="0.2">
      <c r="C1114" s="46">
        <v>3769</v>
      </c>
      <c r="D1114" s="65" t="s">
        <v>51</v>
      </c>
      <c r="E1114" s="37">
        <v>1880</v>
      </c>
    </row>
    <row r="1115" spans="1:5" customFormat="1" ht="15" customHeight="1" x14ac:dyDescent="0.2">
      <c r="C1115" s="66" t="s">
        <v>40</v>
      </c>
      <c r="D1115" s="67"/>
      <c r="E1115" s="68">
        <f>SUM(E1114:E1114)</f>
        <v>1880</v>
      </c>
    </row>
    <row r="1116" spans="1:5" customFormat="1" ht="15" customHeight="1" x14ac:dyDescent="0.2"/>
    <row r="1117" spans="1:5" customFormat="1" ht="15" customHeight="1" x14ac:dyDescent="0.2"/>
    <row r="1118" spans="1:5" customFormat="1" ht="15" customHeight="1" x14ac:dyDescent="0.25">
      <c r="A1118" s="99" t="s">
        <v>268</v>
      </c>
    </row>
    <row r="1119" spans="1:5" customFormat="1" ht="15" customHeight="1" x14ac:dyDescent="0.2">
      <c r="A1119" s="204" t="s">
        <v>78</v>
      </c>
      <c r="B1119" s="204"/>
      <c r="C1119" s="204"/>
      <c r="D1119" s="204"/>
      <c r="E1119" s="204"/>
    </row>
    <row r="1120" spans="1:5" customFormat="1" ht="15" customHeight="1" x14ac:dyDescent="0.2">
      <c r="A1120" s="204"/>
      <c r="B1120" s="204"/>
      <c r="C1120" s="204"/>
      <c r="D1120" s="204"/>
      <c r="E1120" s="204"/>
    </row>
    <row r="1121" spans="1:5" customFormat="1" ht="15" customHeight="1" x14ac:dyDescent="0.2">
      <c r="A1121" s="201" t="s">
        <v>269</v>
      </c>
      <c r="B1121" s="201"/>
      <c r="C1121" s="201"/>
      <c r="D1121" s="201"/>
      <c r="E1121" s="201"/>
    </row>
    <row r="1122" spans="1:5" customFormat="1" ht="15" customHeight="1" x14ac:dyDescent="0.2">
      <c r="A1122" s="201"/>
      <c r="B1122" s="201"/>
      <c r="C1122" s="201"/>
      <c r="D1122" s="201"/>
      <c r="E1122" s="201"/>
    </row>
    <row r="1123" spans="1:5" customFormat="1" ht="15" customHeight="1" x14ac:dyDescent="0.2">
      <c r="A1123" s="201"/>
      <c r="B1123" s="201"/>
      <c r="C1123" s="201"/>
      <c r="D1123" s="201"/>
      <c r="E1123" s="201"/>
    </row>
    <row r="1124" spans="1:5" customFormat="1" ht="15" customHeight="1" x14ac:dyDescent="0.2">
      <c r="A1124" s="201"/>
      <c r="B1124" s="201"/>
      <c r="C1124" s="201"/>
      <c r="D1124" s="201"/>
      <c r="E1124" s="201"/>
    </row>
    <row r="1125" spans="1:5" customFormat="1" ht="15" customHeight="1" x14ac:dyDescent="0.2">
      <c r="A1125" s="201"/>
      <c r="B1125" s="201"/>
      <c r="C1125" s="201"/>
      <c r="D1125" s="201"/>
      <c r="E1125" s="201"/>
    </row>
    <row r="1126" spans="1:5" customFormat="1" ht="15" customHeight="1" x14ac:dyDescent="0.2"/>
    <row r="1127" spans="1:5" customFormat="1" ht="15" customHeight="1" x14ac:dyDescent="0.25">
      <c r="A1127" s="51" t="s">
        <v>17</v>
      </c>
      <c r="B1127" s="52"/>
      <c r="C1127" s="52"/>
      <c r="D1127" s="54"/>
      <c r="E1127" s="54"/>
    </row>
    <row r="1128" spans="1:5" customFormat="1" ht="15" customHeight="1" x14ac:dyDescent="0.2">
      <c r="A1128" s="87" t="s">
        <v>76</v>
      </c>
      <c r="B1128" s="52"/>
      <c r="C1128" s="52"/>
      <c r="D1128" s="52"/>
      <c r="E1128" s="53" t="s">
        <v>63</v>
      </c>
    </row>
    <row r="1129" spans="1:5" customFormat="1" ht="15" customHeight="1" x14ac:dyDescent="0.2">
      <c r="A1129" s="61"/>
      <c r="B1129" s="62"/>
      <c r="C1129" s="52"/>
      <c r="D1129" s="61"/>
      <c r="E1129" s="63"/>
    </row>
    <row r="1130" spans="1:5" customFormat="1" ht="15" customHeight="1" x14ac:dyDescent="0.2">
      <c r="A1130" s="69"/>
      <c r="B1130" s="69"/>
      <c r="C1130" s="44" t="s">
        <v>36</v>
      </c>
      <c r="D1130" s="77" t="s">
        <v>50</v>
      </c>
      <c r="E1130" s="44" t="s">
        <v>38</v>
      </c>
    </row>
    <row r="1131" spans="1:5" customFormat="1" ht="15" customHeight="1" x14ac:dyDescent="0.2">
      <c r="A1131" s="86"/>
      <c r="B1131" s="72"/>
      <c r="C1131" s="46">
        <v>3122</v>
      </c>
      <c r="D1131" s="79" t="s">
        <v>71</v>
      </c>
      <c r="E1131" s="37">
        <f>-29970.3-169831.7</f>
        <v>-199802</v>
      </c>
    </row>
    <row r="1132" spans="1:5" customFormat="1" ht="15" customHeight="1" x14ac:dyDescent="0.2">
      <c r="A1132" s="86"/>
      <c r="B1132" s="72"/>
      <c r="C1132" s="46">
        <v>3122</v>
      </c>
      <c r="D1132" s="65" t="s">
        <v>51</v>
      </c>
      <c r="E1132" s="37">
        <v>199802</v>
      </c>
    </row>
    <row r="1133" spans="1:5" customFormat="1" ht="15" customHeight="1" x14ac:dyDescent="0.2">
      <c r="A1133" s="95"/>
      <c r="B1133" s="52"/>
      <c r="C1133" s="66" t="s">
        <v>40</v>
      </c>
      <c r="D1133" s="67"/>
      <c r="E1133" s="68">
        <f>SUM(E1131:E1132)</f>
        <v>0</v>
      </c>
    </row>
    <row r="1134" spans="1:5" customFormat="1" ht="15" customHeight="1" x14ac:dyDescent="0.2"/>
    <row r="1135" spans="1:5" customFormat="1" ht="15" customHeight="1" x14ac:dyDescent="0.2"/>
    <row r="1136" spans="1:5" customFormat="1" ht="15" customHeight="1" x14ac:dyDescent="0.25">
      <c r="A1136" s="99" t="s">
        <v>270</v>
      </c>
    </row>
    <row r="1137" spans="1:5" customFormat="1" ht="15" customHeight="1" x14ac:dyDescent="0.2">
      <c r="A1137" s="204" t="s">
        <v>78</v>
      </c>
      <c r="B1137" s="204"/>
      <c r="C1137" s="204"/>
      <c r="D1137" s="204"/>
      <c r="E1137" s="204"/>
    </row>
    <row r="1138" spans="1:5" customFormat="1" ht="15" customHeight="1" x14ac:dyDescent="0.2">
      <c r="A1138" s="204"/>
      <c r="B1138" s="204"/>
      <c r="C1138" s="204"/>
      <c r="D1138" s="204"/>
      <c r="E1138" s="204"/>
    </row>
    <row r="1139" spans="1:5" customFormat="1" ht="15" customHeight="1" x14ac:dyDescent="0.2">
      <c r="A1139" s="201" t="s">
        <v>271</v>
      </c>
      <c r="B1139" s="201"/>
      <c r="C1139" s="201"/>
      <c r="D1139" s="201"/>
      <c r="E1139" s="201"/>
    </row>
    <row r="1140" spans="1:5" customFormat="1" ht="15" customHeight="1" x14ac:dyDescent="0.2">
      <c r="A1140" s="201"/>
      <c r="B1140" s="201"/>
      <c r="C1140" s="201"/>
      <c r="D1140" s="201"/>
      <c r="E1140" s="201"/>
    </row>
    <row r="1141" spans="1:5" customFormat="1" ht="15" customHeight="1" x14ac:dyDescent="0.2">
      <c r="A1141" s="201"/>
      <c r="B1141" s="201"/>
      <c r="C1141" s="201"/>
      <c r="D1141" s="201"/>
      <c r="E1141" s="201"/>
    </row>
    <row r="1142" spans="1:5" customFormat="1" ht="15" customHeight="1" x14ac:dyDescent="0.2">
      <c r="A1142" s="201"/>
      <c r="B1142" s="201"/>
      <c r="C1142" s="201"/>
      <c r="D1142" s="201"/>
      <c r="E1142" s="201"/>
    </row>
    <row r="1143" spans="1:5" customFormat="1" ht="15" customHeight="1" x14ac:dyDescent="0.2">
      <c r="A1143" s="201"/>
      <c r="B1143" s="201"/>
      <c r="C1143" s="201"/>
      <c r="D1143" s="201"/>
      <c r="E1143" s="201"/>
    </row>
    <row r="1144" spans="1:5" customFormat="1" ht="15" customHeight="1" x14ac:dyDescent="0.2">
      <c r="A1144" s="201"/>
      <c r="B1144" s="201"/>
      <c r="C1144" s="201"/>
      <c r="D1144" s="201"/>
      <c r="E1144" s="201"/>
    </row>
    <row r="1145" spans="1:5" customFormat="1" ht="15" customHeight="1" x14ac:dyDescent="0.2"/>
    <row r="1146" spans="1:5" customFormat="1" ht="15" customHeight="1" x14ac:dyDescent="0.25">
      <c r="A1146" s="51" t="s">
        <v>17</v>
      </c>
      <c r="B1146" s="52"/>
      <c r="C1146" s="52"/>
      <c r="D1146" s="54"/>
      <c r="E1146" s="54"/>
    </row>
    <row r="1147" spans="1:5" customFormat="1" ht="15" customHeight="1" x14ac:dyDescent="0.2">
      <c r="A1147" s="87" t="s">
        <v>76</v>
      </c>
      <c r="B1147" s="52"/>
      <c r="C1147" s="52"/>
      <c r="D1147" s="52"/>
      <c r="E1147" s="53" t="s">
        <v>63</v>
      </c>
    </row>
    <row r="1148" spans="1:5" customFormat="1" ht="15" customHeight="1" x14ac:dyDescent="0.2">
      <c r="A1148" s="61"/>
      <c r="B1148" s="62"/>
      <c r="C1148" s="52"/>
      <c r="D1148" s="61"/>
      <c r="E1148" s="63"/>
    </row>
    <row r="1149" spans="1:5" customFormat="1" ht="15" customHeight="1" x14ac:dyDescent="0.2">
      <c r="A1149" s="69"/>
      <c r="B1149" s="69"/>
      <c r="C1149" s="44" t="s">
        <v>36</v>
      </c>
      <c r="D1149" s="77" t="s">
        <v>50</v>
      </c>
      <c r="E1149" s="44" t="s">
        <v>38</v>
      </c>
    </row>
    <row r="1150" spans="1:5" customFormat="1" ht="15" customHeight="1" x14ac:dyDescent="0.2">
      <c r="A1150" s="86"/>
      <c r="B1150" s="72"/>
      <c r="C1150" s="46">
        <v>4357</v>
      </c>
      <c r="D1150" s="79" t="s">
        <v>71</v>
      </c>
      <c r="E1150" s="37">
        <v>-115000</v>
      </c>
    </row>
    <row r="1151" spans="1:5" customFormat="1" ht="15" customHeight="1" x14ac:dyDescent="0.2">
      <c r="A1151" s="86"/>
      <c r="B1151" s="72"/>
      <c r="C1151" s="46">
        <v>4357</v>
      </c>
      <c r="D1151" s="65" t="s">
        <v>51</v>
      </c>
      <c r="E1151" s="37">
        <v>115000</v>
      </c>
    </row>
    <row r="1152" spans="1:5" customFormat="1" ht="15" customHeight="1" x14ac:dyDescent="0.2">
      <c r="A1152" s="95"/>
      <c r="B1152" s="52"/>
      <c r="C1152" s="66" t="s">
        <v>40</v>
      </c>
      <c r="D1152" s="67"/>
      <c r="E1152" s="68">
        <f>SUM(E1150:E1151)</f>
        <v>0</v>
      </c>
    </row>
    <row r="1153" spans="1:5" customFormat="1" ht="15" customHeight="1" x14ac:dyDescent="0.2"/>
    <row r="1154" spans="1:5" customFormat="1" ht="15" customHeight="1" x14ac:dyDescent="0.2"/>
    <row r="1155" spans="1:5" customFormat="1" ht="15" customHeight="1" x14ac:dyDescent="0.25">
      <c r="A1155" s="99" t="s">
        <v>272</v>
      </c>
    </row>
    <row r="1156" spans="1:5" customFormat="1" ht="15" customHeight="1" x14ac:dyDescent="0.2">
      <c r="A1156" s="204" t="s">
        <v>78</v>
      </c>
      <c r="B1156" s="204"/>
      <c r="C1156" s="204"/>
      <c r="D1156" s="204"/>
      <c r="E1156" s="204"/>
    </row>
    <row r="1157" spans="1:5" customFormat="1" ht="15" customHeight="1" x14ac:dyDescent="0.2">
      <c r="A1157" s="204"/>
      <c r="B1157" s="204"/>
      <c r="C1157" s="204"/>
      <c r="D1157" s="204"/>
      <c r="E1157" s="204"/>
    </row>
    <row r="1158" spans="1:5" customFormat="1" ht="15" customHeight="1" x14ac:dyDescent="0.2">
      <c r="A1158" s="201" t="s">
        <v>273</v>
      </c>
      <c r="B1158" s="201"/>
      <c r="C1158" s="201"/>
      <c r="D1158" s="201"/>
      <c r="E1158" s="201"/>
    </row>
    <row r="1159" spans="1:5" customFormat="1" ht="15" customHeight="1" x14ac:dyDescent="0.2">
      <c r="A1159" s="201"/>
      <c r="B1159" s="201"/>
      <c r="C1159" s="201"/>
      <c r="D1159" s="201"/>
      <c r="E1159" s="201"/>
    </row>
    <row r="1160" spans="1:5" customFormat="1" ht="15" customHeight="1" x14ac:dyDescent="0.2">
      <c r="A1160" s="201"/>
      <c r="B1160" s="201"/>
      <c r="C1160" s="201"/>
      <c r="D1160" s="201"/>
      <c r="E1160" s="201"/>
    </row>
    <row r="1161" spans="1:5" customFormat="1" ht="15" customHeight="1" x14ac:dyDescent="0.2">
      <c r="A1161" s="201"/>
      <c r="B1161" s="201"/>
      <c r="C1161" s="201"/>
      <c r="D1161" s="201"/>
      <c r="E1161" s="201"/>
    </row>
    <row r="1162" spans="1:5" customFormat="1" ht="15" customHeight="1" x14ac:dyDescent="0.2">
      <c r="A1162" s="201"/>
      <c r="B1162" s="201"/>
      <c r="C1162" s="201"/>
      <c r="D1162" s="201"/>
      <c r="E1162" s="201"/>
    </row>
    <row r="1163" spans="1:5" customFormat="1" ht="15" customHeight="1" x14ac:dyDescent="0.2">
      <c r="A1163" s="201"/>
      <c r="B1163" s="201"/>
      <c r="C1163" s="201"/>
      <c r="D1163" s="201"/>
      <c r="E1163" s="201"/>
    </row>
    <row r="1164" spans="1:5" customFormat="1" ht="15" customHeight="1" x14ac:dyDescent="0.2"/>
    <row r="1165" spans="1:5" customFormat="1" ht="15" customHeight="1" x14ac:dyDescent="0.25">
      <c r="A1165" s="25" t="s">
        <v>17</v>
      </c>
      <c r="B1165" s="26"/>
      <c r="C1165" s="26"/>
      <c r="D1165" s="26"/>
      <c r="E1165" s="26"/>
    </row>
    <row r="1166" spans="1:5" customFormat="1" ht="15" customHeight="1" x14ac:dyDescent="0.2">
      <c r="A1166" s="80" t="s">
        <v>175</v>
      </c>
      <c r="B1166" s="26"/>
      <c r="C1166" s="26"/>
      <c r="D1166" s="26"/>
      <c r="E1166" s="28" t="s">
        <v>176</v>
      </c>
    </row>
    <row r="1167" spans="1:5" customFormat="1" ht="15" customHeight="1" x14ac:dyDescent="0.25">
      <c r="A1167" s="25"/>
      <c r="B1167" s="54"/>
      <c r="C1167" s="26"/>
      <c r="D1167" s="26"/>
      <c r="E1167" s="30"/>
    </row>
    <row r="1168" spans="1:5" customFormat="1" ht="15" customHeight="1" x14ac:dyDescent="0.2">
      <c r="A1168" s="85"/>
      <c r="B1168" s="70"/>
      <c r="C1168" s="31" t="s">
        <v>36</v>
      </c>
      <c r="D1168" s="32" t="s">
        <v>50</v>
      </c>
      <c r="E1168" s="31" t="s">
        <v>38</v>
      </c>
    </row>
    <row r="1169" spans="1:5" customFormat="1" ht="15" customHeight="1" x14ac:dyDescent="0.2">
      <c r="A1169" s="86"/>
      <c r="B1169" s="72"/>
      <c r="C1169" s="73">
        <v>6172</v>
      </c>
      <c r="D1169" s="65" t="s">
        <v>72</v>
      </c>
      <c r="E1169" s="75">
        <v>-600000</v>
      </c>
    </row>
    <row r="1170" spans="1:5" customFormat="1" ht="15" customHeight="1" x14ac:dyDescent="0.2">
      <c r="A1170" s="86"/>
      <c r="B1170" s="72"/>
      <c r="C1170" s="73">
        <v>6172</v>
      </c>
      <c r="D1170" s="65" t="s">
        <v>274</v>
      </c>
      <c r="E1170" s="75">
        <v>600000</v>
      </c>
    </row>
    <row r="1171" spans="1:5" customFormat="1" ht="15" customHeight="1" x14ac:dyDescent="0.2">
      <c r="A1171" s="76"/>
      <c r="B1171" s="76"/>
      <c r="C1171" s="39" t="s">
        <v>40</v>
      </c>
      <c r="D1171" s="40"/>
      <c r="E1171" s="41">
        <f>SUM(E1169:E1170)</f>
        <v>0</v>
      </c>
    </row>
    <row r="1172" spans="1:5" customFormat="1" ht="15" customHeight="1" x14ac:dyDescent="0.2"/>
    <row r="1173" spans="1:5" customFormat="1" ht="15" customHeight="1" x14ac:dyDescent="0.2"/>
    <row r="1174" spans="1:5" customFormat="1" ht="15" customHeight="1" x14ac:dyDescent="0.25">
      <c r="A1174" s="99" t="s">
        <v>275</v>
      </c>
    </row>
    <row r="1175" spans="1:5" customFormat="1" ht="15" customHeight="1" x14ac:dyDescent="0.2">
      <c r="A1175" s="204" t="s">
        <v>53</v>
      </c>
      <c r="B1175" s="204"/>
      <c r="C1175" s="204"/>
      <c r="D1175" s="204"/>
      <c r="E1175" s="204"/>
    </row>
    <row r="1176" spans="1:5" customFormat="1" ht="15" customHeight="1" x14ac:dyDescent="0.2">
      <c r="A1176" s="203" t="s">
        <v>276</v>
      </c>
      <c r="B1176" s="203"/>
      <c r="C1176" s="203"/>
      <c r="D1176" s="203"/>
      <c r="E1176" s="203"/>
    </row>
    <row r="1177" spans="1:5" customFormat="1" ht="15" customHeight="1" x14ac:dyDescent="0.2">
      <c r="A1177" s="203"/>
      <c r="B1177" s="203"/>
      <c r="C1177" s="203"/>
      <c r="D1177" s="203"/>
      <c r="E1177" s="203"/>
    </row>
    <row r="1178" spans="1:5" customFormat="1" ht="15" customHeight="1" x14ac:dyDescent="0.2">
      <c r="A1178" s="203"/>
      <c r="B1178" s="203"/>
      <c r="C1178" s="203"/>
      <c r="D1178" s="203"/>
      <c r="E1178" s="203"/>
    </row>
    <row r="1179" spans="1:5" customFormat="1" ht="15" customHeight="1" x14ac:dyDescent="0.2">
      <c r="A1179" s="203"/>
      <c r="B1179" s="203"/>
      <c r="C1179" s="203"/>
      <c r="D1179" s="203"/>
      <c r="E1179" s="203"/>
    </row>
    <row r="1180" spans="1:5" customFormat="1" ht="15" customHeight="1" x14ac:dyDescent="0.2">
      <c r="A1180" s="203"/>
      <c r="B1180" s="203"/>
      <c r="C1180" s="203"/>
      <c r="D1180" s="203"/>
      <c r="E1180" s="203"/>
    </row>
    <row r="1181" spans="1:5" customFormat="1" ht="15" customHeight="1" x14ac:dyDescent="0.2">
      <c r="A1181" s="203"/>
      <c r="B1181" s="203"/>
      <c r="C1181" s="203"/>
      <c r="D1181" s="203"/>
      <c r="E1181" s="203"/>
    </row>
    <row r="1182" spans="1:5" customFormat="1" ht="15" customHeight="1" x14ac:dyDescent="0.2">
      <c r="A1182" s="203"/>
      <c r="B1182" s="203"/>
      <c r="C1182" s="203"/>
      <c r="D1182" s="203"/>
      <c r="E1182" s="203"/>
    </row>
    <row r="1183" spans="1:5" customFormat="1" ht="15" customHeight="1" x14ac:dyDescent="0.2">
      <c r="A1183" s="203"/>
      <c r="B1183" s="203"/>
      <c r="C1183" s="203"/>
      <c r="D1183" s="203"/>
      <c r="E1183" s="203"/>
    </row>
    <row r="1184" spans="1:5" customFormat="1" ht="15" customHeight="1" x14ac:dyDescent="0.2">
      <c r="A1184" s="203"/>
      <c r="B1184" s="203"/>
      <c r="C1184" s="203"/>
      <c r="D1184" s="203"/>
      <c r="E1184" s="203"/>
    </row>
    <row r="1185" spans="1:5" customFormat="1" ht="15" customHeight="1" x14ac:dyDescent="0.2"/>
    <row r="1186" spans="1:5" customFormat="1" ht="15" customHeight="1" x14ac:dyDescent="0.25">
      <c r="A1186" s="51" t="s">
        <v>1</v>
      </c>
      <c r="B1186" s="26"/>
      <c r="C1186" s="26"/>
      <c r="D1186" s="26"/>
      <c r="E1186" s="26"/>
    </row>
    <row r="1187" spans="1:5" customFormat="1" ht="15" customHeight="1" x14ac:dyDescent="0.2">
      <c r="A1187" s="27" t="s">
        <v>55</v>
      </c>
      <c r="B1187" s="26"/>
      <c r="C1187" s="26"/>
      <c r="D1187" s="26"/>
      <c r="E1187" s="28" t="s">
        <v>56</v>
      </c>
    </row>
    <row r="1188" spans="1:5" customFormat="1" ht="15" customHeight="1" x14ac:dyDescent="0.25">
      <c r="A1188" s="25"/>
      <c r="B1188" s="54"/>
      <c r="C1188" s="26"/>
      <c r="D1188" s="26"/>
      <c r="E1188" s="30"/>
    </row>
    <row r="1189" spans="1:5" customFormat="1" ht="15" customHeight="1" x14ac:dyDescent="0.2">
      <c r="A1189" s="69"/>
      <c r="B1189" s="70"/>
      <c r="C1189" s="31" t="s">
        <v>36</v>
      </c>
      <c r="D1189" s="32" t="s">
        <v>37</v>
      </c>
      <c r="E1189" s="33" t="s">
        <v>38</v>
      </c>
    </row>
    <row r="1190" spans="1:5" customFormat="1" ht="15" customHeight="1" x14ac:dyDescent="0.2">
      <c r="A1190" s="71"/>
      <c r="B1190" s="72"/>
      <c r="C1190" s="73">
        <v>6402</v>
      </c>
      <c r="D1190" s="74" t="s">
        <v>57</v>
      </c>
      <c r="E1190" s="75">
        <v>4750</v>
      </c>
    </row>
    <row r="1191" spans="1:5" customFormat="1" ht="15" customHeight="1" x14ac:dyDescent="0.2">
      <c r="A1191" s="71"/>
      <c r="B1191" s="76"/>
      <c r="C1191" s="39" t="s">
        <v>40</v>
      </c>
      <c r="D1191" s="40"/>
      <c r="E1191" s="41">
        <f>SUM(E1190:E1190)</f>
        <v>4750</v>
      </c>
    </row>
    <row r="1192" spans="1:5" customFormat="1" ht="15" customHeight="1" x14ac:dyDescent="0.25">
      <c r="A1192" s="23"/>
    </row>
    <row r="1193" spans="1:5" customFormat="1" ht="15" customHeight="1" x14ac:dyDescent="0.25">
      <c r="A1193" s="23"/>
    </row>
    <row r="1194" spans="1:5" customFormat="1" ht="15" customHeight="1" x14ac:dyDescent="0.25">
      <c r="A1194" s="23"/>
    </row>
    <row r="1195" spans="1:5" customFormat="1" ht="15" customHeight="1" x14ac:dyDescent="0.25">
      <c r="A1195" s="23"/>
    </row>
    <row r="1196" spans="1:5" customFormat="1" ht="15" customHeight="1" x14ac:dyDescent="0.25">
      <c r="A1196" s="23"/>
    </row>
    <row r="1197" spans="1:5" customFormat="1" ht="15" customHeight="1" x14ac:dyDescent="0.25">
      <c r="A1197" s="23"/>
    </row>
    <row r="1198" spans="1:5" customFormat="1" ht="15" customHeight="1" x14ac:dyDescent="0.25">
      <c r="A1198" s="51" t="s">
        <v>17</v>
      </c>
      <c r="B1198" s="52"/>
      <c r="C1198" s="52"/>
      <c r="D1198" s="54"/>
      <c r="E1198" s="54"/>
    </row>
    <row r="1199" spans="1:5" customFormat="1" ht="15" customHeight="1" x14ac:dyDescent="0.2">
      <c r="A1199" s="27" t="s">
        <v>55</v>
      </c>
      <c r="B1199" s="26"/>
      <c r="C1199" s="26"/>
      <c r="D1199" s="26"/>
      <c r="E1199" s="28" t="s">
        <v>56</v>
      </c>
    </row>
    <row r="1200" spans="1:5" customFormat="1" ht="15" customHeight="1" x14ac:dyDescent="0.2">
      <c r="A1200" s="61"/>
      <c r="B1200" s="62"/>
      <c r="C1200" s="52"/>
      <c r="D1200" s="61"/>
      <c r="E1200" s="63"/>
    </row>
    <row r="1201" spans="1:5" customFormat="1" ht="15" customHeight="1" x14ac:dyDescent="0.2">
      <c r="A1201" s="69"/>
      <c r="B1201" s="69"/>
      <c r="C1201" s="44" t="s">
        <v>36</v>
      </c>
      <c r="D1201" s="77" t="s">
        <v>50</v>
      </c>
      <c r="E1201" s="44" t="s">
        <v>38</v>
      </c>
    </row>
    <row r="1202" spans="1:5" customFormat="1" ht="15" customHeight="1" x14ac:dyDescent="0.2">
      <c r="A1202" s="71"/>
      <c r="B1202" s="78"/>
      <c r="C1202" s="46">
        <v>6402</v>
      </c>
      <c r="D1202" s="79" t="s">
        <v>58</v>
      </c>
      <c r="E1202" s="37">
        <v>4750</v>
      </c>
    </row>
    <row r="1203" spans="1:5" customFormat="1" ht="15" customHeight="1" x14ac:dyDescent="0.2">
      <c r="A1203" s="71"/>
      <c r="B1203" s="78"/>
      <c r="C1203" s="66" t="s">
        <v>40</v>
      </c>
      <c r="D1203" s="67"/>
      <c r="E1203" s="68">
        <f>SUM(E1202:E1202)</f>
        <v>4750</v>
      </c>
    </row>
    <row r="1204" spans="1:5" customFormat="1" ht="15" customHeight="1" x14ac:dyDescent="0.2"/>
    <row r="1205" spans="1:5" customFormat="1" ht="15" customHeight="1" x14ac:dyDescent="0.2"/>
    <row r="1206" spans="1:5" customFormat="1" ht="15" customHeight="1" x14ac:dyDescent="0.25">
      <c r="A1206" s="99" t="s">
        <v>277</v>
      </c>
    </row>
    <row r="1207" spans="1:5" customFormat="1" ht="15" customHeight="1" x14ac:dyDescent="0.2">
      <c r="A1207" s="204" t="s">
        <v>53</v>
      </c>
      <c r="B1207" s="204"/>
      <c r="C1207" s="204"/>
      <c r="D1207" s="204"/>
      <c r="E1207" s="204"/>
    </row>
    <row r="1208" spans="1:5" customFormat="1" ht="15" customHeight="1" x14ac:dyDescent="0.2">
      <c r="A1208" s="203" t="s">
        <v>278</v>
      </c>
      <c r="B1208" s="203"/>
      <c r="C1208" s="203"/>
      <c r="D1208" s="203"/>
      <c r="E1208" s="203"/>
    </row>
    <row r="1209" spans="1:5" customFormat="1" ht="15" customHeight="1" x14ac:dyDescent="0.2">
      <c r="A1209" s="203"/>
      <c r="B1209" s="203"/>
      <c r="C1209" s="203"/>
      <c r="D1209" s="203"/>
      <c r="E1209" s="203"/>
    </row>
    <row r="1210" spans="1:5" customFormat="1" ht="15" customHeight="1" x14ac:dyDescent="0.2">
      <c r="A1210" s="203"/>
      <c r="B1210" s="203"/>
      <c r="C1210" s="203"/>
      <c r="D1210" s="203"/>
      <c r="E1210" s="203"/>
    </row>
    <row r="1211" spans="1:5" customFormat="1" ht="15" customHeight="1" x14ac:dyDescent="0.2">
      <c r="A1211" s="203"/>
      <c r="B1211" s="203"/>
      <c r="C1211" s="203"/>
      <c r="D1211" s="203"/>
      <c r="E1211" s="203"/>
    </row>
    <row r="1212" spans="1:5" customFormat="1" ht="15" customHeight="1" x14ac:dyDescent="0.2">
      <c r="A1212" s="203"/>
      <c r="B1212" s="203"/>
      <c r="C1212" s="203"/>
      <c r="D1212" s="203"/>
      <c r="E1212" s="203"/>
    </row>
    <row r="1213" spans="1:5" customFormat="1" ht="15" customHeight="1" x14ac:dyDescent="0.2">
      <c r="A1213" s="203"/>
      <c r="B1213" s="203"/>
      <c r="C1213" s="203"/>
      <c r="D1213" s="203"/>
      <c r="E1213" s="203"/>
    </row>
    <row r="1214" spans="1:5" customFormat="1" ht="15" customHeight="1" x14ac:dyDescent="0.2">
      <c r="A1214" s="203"/>
      <c r="B1214" s="203"/>
      <c r="C1214" s="203"/>
      <c r="D1214" s="203"/>
      <c r="E1214" s="203"/>
    </row>
    <row r="1215" spans="1:5" customFormat="1" ht="15" customHeight="1" x14ac:dyDescent="0.2">
      <c r="A1215" s="203"/>
      <c r="B1215" s="203"/>
      <c r="C1215" s="203"/>
      <c r="D1215" s="203"/>
      <c r="E1215" s="203"/>
    </row>
    <row r="1216" spans="1:5" customFormat="1" ht="15" customHeight="1" x14ac:dyDescent="0.2">
      <c r="A1216" s="203"/>
      <c r="B1216" s="203"/>
      <c r="C1216" s="203"/>
      <c r="D1216" s="203"/>
      <c r="E1216" s="203"/>
    </row>
    <row r="1217" spans="1:5" customFormat="1" ht="15" customHeight="1" x14ac:dyDescent="0.2"/>
    <row r="1218" spans="1:5" customFormat="1" ht="15" customHeight="1" x14ac:dyDescent="0.25">
      <c r="A1218" s="51" t="s">
        <v>1</v>
      </c>
      <c r="B1218" s="26"/>
      <c r="C1218" s="26"/>
      <c r="D1218" s="26"/>
      <c r="E1218" s="26"/>
    </row>
    <row r="1219" spans="1:5" customFormat="1" ht="15" customHeight="1" x14ac:dyDescent="0.2">
      <c r="A1219" s="27" t="s">
        <v>55</v>
      </c>
      <c r="B1219" s="26"/>
      <c r="C1219" s="26"/>
      <c r="D1219" s="26"/>
      <c r="E1219" s="28" t="s">
        <v>56</v>
      </c>
    </row>
    <row r="1220" spans="1:5" customFormat="1" ht="15" customHeight="1" x14ac:dyDescent="0.25">
      <c r="A1220" s="25"/>
      <c r="B1220" s="54"/>
      <c r="C1220" s="26"/>
      <c r="D1220" s="26"/>
      <c r="E1220" s="30"/>
    </row>
    <row r="1221" spans="1:5" customFormat="1" ht="15" customHeight="1" x14ac:dyDescent="0.2">
      <c r="A1221" s="69"/>
      <c r="B1221" s="70"/>
      <c r="C1221" s="31" t="s">
        <v>36</v>
      </c>
      <c r="D1221" s="32" t="s">
        <v>37</v>
      </c>
      <c r="E1221" s="33" t="s">
        <v>38</v>
      </c>
    </row>
    <row r="1222" spans="1:5" customFormat="1" ht="15" customHeight="1" x14ac:dyDescent="0.2">
      <c r="A1222" s="71"/>
      <c r="B1222" s="72"/>
      <c r="C1222" s="73">
        <v>6402</v>
      </c>
      <c r="D1222" s="74" t="s">
        <v>57</v>
      </c>
      <c r="E1222" s="75">
        <v>32541.599999999999</v>
      </c>
    </row>
    <row r="1223" spans="1:5" customFormat="1" ht="15" customHeight="1" x14ac:dyDescent="0.2">
      <c r="A1223" s="71"/>
      <c r="B1223" s="76"/>
      <c r="C1223" s="39" t="s">
        <v>40</v>
      </c>
      <c r="D1223" s="40"/>
      <c r="E1223" s="41">
        <f>SUM(E1222:E1222)</f>
        <v>32541.599999999999</v>
      </c>
    </row>
    <row r="1224" spans="1:5" customFormat="1" ht="15" customHeight="1" x14ac:dyDescent="0.25">
      <c r="A1224" s="23"/>
    </row>
    <row r="1225" spans="1:5" customFormat="1" ht="15" customHeight="1" x14ac:dyDescent="0.25">
      <c r="A1225" s="51" t="s">
        <v>17</v>
      </c>
      <c r="B1225" s="52"/>
      <c r="C1225" s="52"/>
      <c r="D1225" s="54"/>
      <c r="E1225" s="54"/>
    </row>
    <row r="1226" spans="1:5" customFormat="1" ht="15" customHeight="1" x14ac:dyDescent="0.2">
      <c r="A1226" s="27" t="s">
        <v>55</v>
      </c>
      <c r="B1226" s="26"/>
      <c r="C1226" s="26"/>
      <c r="D1226" s="26"/>
      <c r="E1226" s="28" t="s">
        <v>56</v>
      </c>
    </row>
    <row r="1227" spans="1:5" customFormat="1" ht="15" customHeight="1" x14ac:dyDescent="0.2">
      <c r="A1227" s="61"/>
      <c r="B1227" s="62"/>
      <c r="C1227" s="52"/>
      <c r="D1227" s="61"/>
      <c r="E1227" s="63"/>
    </row>
    <row r="1228" spans="1:5" customFormat="1" ht="15" customHeight="1" x14ac:dyDescent="0.2">
      <c r="A1228" s="69"/>
      <c r="B1228" s="69"/>
      <c r="C1228" s="44" t="s">
        <v>36</v>
      </c>
      <c r="D1228" s="77" t="s">
        <v>50</v>
      </c>
      <c r="E1228" s="44" t="s">
        <v>38</v>
      </c>
    </row>
    <row r="1229" spans="1:5" customFormat="1" ht="15" customHeight="1" x14ac:dyDescent="0.2">
      <c r="A1229" s="71"/>
      <c r="B1229" s="78"/>
      <c r="C1229" s="46">
        <v>6402</v>
      </c>
      <c r="D1229" s="79" t="s">
        <v>58</v>
      </c>
      <c r="E1229" s="75">
        <v>32541.599999999999</v>
      </c>
    </row>
    <row r="1230" spans="1:5" customFormat="1" ht="15" customHeight="1" x14ac:dyDescent="0.2">
      <c r="A1230" s="71"/>
      <c r="B1230" s="78"/>
      <c r="C1230" s="66" t="s">
        <v>40</v>
      </c>
      <c r="D1230" s="67"/>
      <c r="E1230" s="68">
        <f>SUM(E1229:E1229)</f>
        <v>32541.599999999999</v>
      </c>
    </row>
    <row r="1231" spans="1:5" customFormat="1" ht="15" customHeight="1" x14ac:dyDescent="0.2"/>
    <row r="1232" spans="1:5" customFormat="1" ht="15" customHeight="1" x14ac:dyDescent="0.2"/>
    <row r="1233" spans="1:5" customFormat="1" ht="15" customHeight="1" x14ac:dyDescent="0.25">
      <c r="A1233" s="99" t="s">
        <v>279</v>
      </c>
    </row>
    <row r="1234" spans="1:5" customFormat="1" ht="15" customHeight="1" x14ac:dyDescent="0.2">
      <c r="A1234" s="202" t="s">
        <v>30</v>
      </c>
      <c r="B1234" s="202"/>
      <c r="C1234" s="202"/>
      <c r="D1234" s="202"/>
      <c r="E1234" s="202"/>
    </row>
    <row r="1235" spans="1:5" customFormat="1" ht="15" customHeight="1" x14ac:dyDescent="0.2">
      <c r="A1235" s="201" t="s">
        <v>280</v>
      </c>
      <c r="B1235" s="201"/>
      <c r="C1235" s="201"/>
      <c r="D1235" s="201"/>
      <c r="E1235" s="201"/>
    </row>
    <row r="1236" spans="1:5" customFormat="1" ht="15" customHeight="1" x14ac:dyDescent="0.2">
      <c r="A1236" s="201"/>
      <c r="B1236" s="201"/>
      <c r="C1236" s="201"/>
      <c r="D1236" s="201"/>
      <c r="E1236" s="201"/>
    </row>
    <row r="1237" spans="1:5" customFormat="1" ht="15" customHeight="1" x14ac:dyDescent="0.2">
      <c r="A1237" s="201"/>
      <c r="B1237" s="201"/>
      <c r="C1237" s="201"/>
      <c r="D1237" s="201"/>
      <c r="E1237" s="201"/>
    </row>
    <row r="1238" spans="1:5" customFormat="1" ht="15" customHeight="1" x14ac:dyDescent="0.2">
      <c r="A1238" s="201"/>
      <c r="B1238" s="201"/>
      <c r="C1238" s="201"/>
      <c r="D1238" s="201"/>
      <c r="E1238" s="201"/>
    </row>
    <row r="1239" spans="1:5" customFormat="1" ht="15" customHeight="1" x14ac:dyDescent="0.2">
      <c r="A1239" s="201"/>
      <c r="B1239" s="201"/>
      <c r="C1239" s="201"/>
      <c r="D1239" s="201"/>
      <c r="E1239" s="201"/>
    </row>
    <row r="1240" spans="1:5" customFormat="1" ht="15" customHeight="1" x14ac:dyDescent="0.2">
      <c r="A1240" s="201"/>
      <c r="B1240" s="201"/>
      <c r="C1240" s="201"/>
      <c r="D1240" s="201"/>
      <c r="E1240" s="201"/>
    </row>
    <row r="1241" spans="1:5" customFormat="1" ht="15" customHeight="1" x14ac:dyDescent="0.2">
      <c r="A1241" s="201"/>
      <c r="B1241" s="201"/>
      <c r="C1241" s="201"/>
      <c r="D1241" s="201"/>
      <c r="E1241" s="201"/>
    </row>
    <row r="1242" spans="1:5" customFormat="1" ht="15" customHeight="1" x14ac:dyDescent="0.2">
      <c r="A1242" s="201"/>
      <c r="B1242" s="201"/>
      <c r="C1242" s="201"/>
      <c r="D1242" s="201"/>
      <c r="E1242" s="201"/>
    </row>
    <row r="1243" spans="1:5" customFormat="1" ht="15" customHeight="1" x14ac:dyDescent="0.2">
      <c r="A1243" s="201"/>
      <c r="B1243" s="201"/>
      <c r="C1243" s="201"/>
      <c r="D1243" s="201"/>
      <c r="E1243" s="201"/>
    </row>
    <row r="1244" spans="1:5" customFormat="1" ht="15" customHeight="1" x14ac:dyDescent="0.2"/>
    <row r="1245" spans="1:5" customFormat="1" ht="15" customHeight="1" x14ac:dyDescent="0.2"/>
    <row r="1246" spans="1:5" customFormat="1" ht="15" customHeight="1" x14ac:dyDescent="0.2"/>
    <row r="1247" spans="1:5" customFormat="1" ht="15" customHeight="1" x14ac:dyDescent="0.2"/>
    <row r="1248" spans="1:5" customFormat="1" ht="15" customHeight="1" x14ac:dyDescent="0.2"/>
    <row r="1249" spans="1:12" ht="15" customHeight="1" x14ac:dyDescent="0.2"/>
    <row r="1250" spans="1:12" ht="15" customHeight="1" x14ac:dyDescent="0.25">
      <c r="A1250" s="51" t="s">
        <v>1</v>
      </c>
      <c r="B1250" s="52"/>
      <c r="C1250" s="52"/>
      <c r="D1250" s="52"/>
      <c r="E1250" s="52"/>
    </row>
    <row r="1251" spans="1:12" ht="15" customHeight="1" x14ac:dyDescent="0.2">
      <c r="A1251" s="87" t="s">
        <v>33</v>
      </c>
      <c r="B1251" s="52"/>
      <c r="C1251" s="52"/>
      <c r="D1251" s="52"/>
      <c r="E1251" s="53" t="s">
        <v>34</v>
      </c>
    </row>
    <row r="1252" spans="1:12" ht="15" customHeight="1" x14ac:dyDescent="0.25">
      <c r="A1252" s="51"/>
      <c r="B1252" s="62"/>
      <c r="C1252" s="61"/>
      <c r="D1252" s="61"/>
      <c r="E1252" s="90"/>
      <c r="G1252" s="107">
        <v>1249681.27</v>
      </c>
      <c r="L1252" s="107">
        <v>1249681.27</v>
      </c>
    </row>
    <row r="1253" spans="1:12" ht="15" customHeight="1" x14ac:dyDescent="0.2">
      <c r="A1253" s="69"/>
      <c r="B1253" s="69"/>
      <c r="C1253" s="44" t="s">
        <v>36</v>
      </c>
      <c r="D1253" s="108" t="s">
        <v>37</v>
      </c>
      <c r="E1253" s="44" t="s">
        <v>38</v>
      </c>
      <c r="G1253" s="107">
        <v>17000000</v>
      </c>
      <c r="L1253" s="107">
        <v>17000000</v>
      </c>
    </row>
    <row r="1254" spans="1:12" ht="15" customHeight="1" x14ac:dyDescent="0.2">
      <c r="A1254" s="71"/>
      <c r="B1254" s="72"/>
      <c r="C1254" s="46"/>
      <c r="D1254" s="109" t="s">
        <v>85</v>
      </c>
      <c r="E1254" s="110">
        <v>158998676.69999999</v>
      </c>
      <c r="G1254" s="107">
        <f>176231524.8-17000000</f>
        <v>159231524.80000001</v>
      </c>
      <c r="I1254" s="107">
        <f>+G1254+G1253</f>
        <v>176231524.80000001</v>
      </c>
      <c r="K1254" s="107">
        <f>+E1254+G1253+E1255</f>
        <v>176231524.79999998</v>
      </c>
      <c r="L1254" s="107">
        <v>158998676.69999999</v>
      </c>
    </row>
    <row r="1255" spans="1:12" ht="15" customHeight="1" x14ac:dyDescent="0.2">
      <c r="A1255" s="71"/>
      <c r="B1255" s="72"/>
      <c r="C1255" s="46"/>
      <c r="D1255" s="109" t="s">
        <v>85</v>
      </c>
      <c r="E1255" s="110">
        <v>232848.1</v>
      </c>
      <c r="G1255" s="107">
        <v>-232848.1</v>
      </c>
      <c r="I1255" s="107">
        <v>1249681.27</v>
      </c>
      <c r="L1255" s="107">
        <v>232848.1</v>
      </c>
    </row>
    <row r="1256" spans="1:12" ht="15" customHeight="1" x14ac:dyDescent="0.2">
      <c r="A1256" s="71"/>
      <c r="B1256" s="72"/>
      <c r="C1256" s="46">
        <v>6172</v>
      </c>
      <c r="D1256" s="47" t="s">
        <v>281</v>
      </c>
      <c r="E1256" s="110">
        <v>15000</v>
      </c>
      <c r="G1256" s="107">
        <f>SUM(G1252:G1255)</f>
        <v>177248357.97000003</v>
      </c>
      <c r="I1256" s="107">
        <f>SUM(I1254:I1255)</f>
        <v>177481206.07000002</v>
      </c>
      <c r="L1256" s="107">
        <f>SUM(L1252:L1255)</f>
        <v>177481206.06999999</v>
      </c>
    </row>
    <row r="1257" spans="1:12" ht="15" customHeight="1" x14ac:dyDescent="0.2">
      <c r="A1257" s="71"/>
      <c r="B1257" s="72"/>
      <c r="C1257" s="46">
        <v>6402</v>
      </c>
      <c r="D1257" s="65" t="s">
        <v>282</v>
      </c>
      <c r="E1257" s="110">
        <v>69386.63</v>
      </c>
    </row>
    <row r="1258" spans="1:12" ht="15" customHeight="1" x14ac:dyDescent="0.2">
      <c r="A1258" s="95"/>
      <c r="B1258" s="111"/>
      <c r="C1258" s="66" t="s">
        <v>40</v>
      </c>
      <c r="D1258" s="96"/>
      <c r="E1258" s="97">
        <f>SUM(E1254:E1257)</f>
        <v>159315911.42999998</v>
      </c>
      <c r="F1258" s="107">
        <f>+E1258+E1265+E1281+E1288+E1296+E1309+E1316+E1323</f>
        <v>160450290.56999999</v>
      </c>
    </row>
    <row r="1259" spans="1:12" ht="15" customHeight="1" x14ac:dyDescent="0.2">
      <c r="A1259" s="61"/>
      <c r="B1259" s="61"/>
      <c r="C1259" s="61"/>
      <c r="D1259" s="61"/>
      <c r="E1259" s="61"/>
    </row>
    <row r="1260" spans="1:12" ht="15" customHeight="1" x14ac:dyDescent="0.25">
      <c r="A1260" s="51" t="s">
        <v>1</v>
      </c>
      <c r="B1260" s="52"/>
      <c r="C1260" s="52"/>
      <c r="D1260" s="52"/>
      <c r="E1260" s="52"/>
      <c r="G1260" s="107">
        <v>160248357.97</v>
      </c>
      <c r="I1260" s="107">
        <f>+E1254+E1255</f>
        <v>159231524.79999998</v>
      </c>
    </row>
    <row r="1261" spans="1:12" ht="15" customHeight="1" x14ac:dyDescent="0.2">
      <c r="A1261" s="87" t="s">
        <v>87</v>
      </c>
      <c r="B1261" s="52"/>
      <c r="C1261" s="52"/>
      <c r="D1261" s="52"/>
      <c r="E1261" s="53" t="s">
        <v>89</v>
      </c>
      <c r="G1261" s="107">
        <v>232848.1</v>
      </c>
      <c r="I1261" s="107">
        <f>+G1260-I1260</f>
        <v>1016833.1700000167</v>
      </c>
    </row>
    <row r="1262" spans="1:12" ht="15" customHeight="1" x14ac:dyDescent="0.2">
      <c r="A1262" s="61"/>
      <c r="B1262" s="61"/>
      <c r="C1262" s="61"/>
      <c r="D1262" s="61"/>
      <c r="E1262" s="61"/>
      <c r="G1262" s="107">
        <f>+G1260+G1261</f>
        <v>160481206.06999999</v>
      </c>
    </row>
    <row r="1263" spans="1:12" ht="15" customHeight="1" x14ac:dyDescent="0.2">
      <c r="A1263" s="61"/>
      <c r="B1263" s="61"/>
      <c r="C1263" s="44" t="s">
        <v>36</v>
      </c>
      <c r="D1263" s="108" t="s">
        <v>37</v>
      </c>
      <c r="E1263" s="119" t="s">
        <v>38</v>
      </c>
      <c r="G1263" s="107">
        <v>17000000</v>
      </c>
    </row>
    <row r="1264" spans="1:12" ht="15" customHeight="1" x14ac:dyDescent="0.2">
      <c r="A1264" s="61"/>
      <c r="B1264" s="61"/>
      <c r="C1264" s="46">
        <v>6402</v>
      </c>
      <c r="D1264" s="65" t="s">
        <v>283</v>
      </c>
      <c r="E1264" s="110">
        <v>6910</v>
      </c>
      <c r="G1264" s="107">
        <f>+G1262+G1263</f>
        <v>177481206.06999999</v>
      </c>
    </row>
    <row r="1265" spans="1:5" customFormat="1" ht="15" customHeight="1" x14ac:dyDescent="0.2">
      <c r="A1265" s="61"/>
      <c r="B1265" s="61"/>
      <c r="C1265" s="66" t="s">
        <v>40</v>
      </c>
      <c r="D1265" s="96"/>
      <c r="E1265" s="97">
        <f>SUM(E1264:E1264)</f>
        <v>6910</v>
      </c>
    </row>
    <row r="1266" spans="1:5" customFormat="1" ht="15" customHeight="1" x14ac:dyDescent="0.2">
      <c r="A1266" s="61"/>
      <c r="B1266" s="61"/>
      <c r="C1266" s="152"/>
      <c r="D1266" s="52"/>
      <c r="E1266" s="177"/>
    </row>
    <row r="1267" spans="1:5" customFormat="1" ht="15" customHeight="1" x14ac:dyDescent="0.25">
      <c r="A1267" s="51" t="s">
        <v>1</v>
      </c>
      <c r="B1267" s="52"/>
      <c r="C1267" s="52"/>
      <c r="D1267" s="52"/>
      <c r="E1267" s="52"/>
    </row>
    <row r="1268" spans="1:5" customFormat="1" ht="15" customHeight="1" x14ac:dyDescent="0.2">
      <c r="A1268" s="87" t="s">
        <v>87</v>
      </c>
      <c r="B1268" s="52"/>
      <c r="C1268" s="52"/>
      <c r="D1268" s="52"/>
      <c r="E1268" s="53" t="s">
        <v>89</v>
      </c>
    </row>
    <row r="1269" spans="1:5" customFormat="1" ht="15" customHeight="1" x14ac:dyDescent="0.2">
      <c r="A1269" s="61"/>
      <c r="B1269" s="61"/>
      <c r="C1269" s="61"/>
      <c r="D1269" s="61"/>
      <c r="E1269" s="61"/>
    </row>
    <row r="1270" spans="1:5" customFormat="1" ht="15" customHeight="1" x14ac:dyDescent="0.2">
      <c r="A1270" s="61"/>
      <c r="B1270" s="61"/>
      <c r="C1270" s="44" t="s">
        <v>36</v>
      </c>
      <c r="D1270" s="108" t="s">
        <v>37</v>
      </c>
      <c r="E1270" s="119" t="s">
        <v>38</v>
      </c>
    </row>
    <row r="1271" spans="1:5" customFormat="1" ht="15" customHeight="1" x14ac:dyDescent="0.2">
      <c r="A1271" s="61"/>
      <c r="B1271" s="61"/>
      <c r="C1271" s="46">
        <v>6402</v>
      </c>
      <c r="D1271" s="65" t="s">
        <v>283</v>
      </c>
      <c r="E1271" s="110">
        <v>30902.5</v>
      </c>
    </row>
    <row r="1272" spans="1:5" customFormat="1" ht="15" customHeight="1" x14ac:dyDescent="0.2">
      <c r="A1272" s="61"/>
      <c r="B1272" s="61"/>
      <c r="C1272" s="46">
        <v>6402</v>
      </c>
      <c r="D1272" s="65" t="s">
        <v>57</v>
      </c>
      <c r="E1272" s="110">
        <v>13</v>
      </c>
    </row>
    <row r="1273" spans="1:5" customFormat="1" ht="15" customHeight="1" x14ac:dyDescent="0.2">
      <c r="A1273" s="61"/>
      <c r="B1273" s="61"/>
      <c r="C1273" s="66" t="s">
        <v>40</v>
      </c>
      <c r="D1273" s="96"/>
      <c r="E1273" s="97">
        <f>SUM(E1271:E1272)</f>
        <v>30915.5</v>
      </c>
    </row>
    <row r="1274" spans="1:5" customFormat="1" ht="15" customHeight="1" x14ac:dyDescent="0.2">
      <c r="A1274" s="61"/>
      <c r="B1274" s="61"/>
      <c r="C1274" s="61"/>
      <c r="D1274" s="61"/>
      <c r="E1274" s="61"/>
    </row>
    <row r="1275" spans="1:5" customFormat="1" ht="15" customHeight="1" x14ac:dyDescent="0.25">
      <c r="A1275" s="51" t="s">
        <v>1</v>
      </c>
      <c r="B1275" s="52"/>
      <c r="C1275" s="52"/>
      <c r="D1275" s="52"/>
      <c r="E1275" s="52"/>
    </row>
    <row r="1276" spans="1:5" customFormat="1" ht="15" customHeight="1" x14ac:dyDescent="0.2">
      <c r="A1276" s="87" t="s">
        <v>164</v>
      </c>
      <c r="B1276" s="52"/>
      <c r="C1276" s="52"/>
      <c r="D1276" s="52"/>
      <c r="E1276" s="53" t="s">
        <v>165</v>
      </c>
    </row>
    <row r="1277" spans="1:5" customFormat="1" ht="15" customHeight="1" x14ac:dyDescent="0.2">
      <c r="A1277" s="61"/>
      <c r="B1277" s="61"/>
      <c r="C1277" s="61"/>
      <c r="D1277" s="61"/>
      <c r="E1277" s="61"/>
    </row>
    <row r="1278" spans="1:5" customFormat="1" ht="15" customHeight="1" x14ac:dyDescent="0.2">
      <c r="A1278" s="61"/>
      <c r="B1278" s="61"/>
      <c r="C1278" s="44" t="s">
        <v>36</v>
      </c>
      <c r="D1278" s="108" t="s">
        <v>37</v>
      </c>
      <c r="E1278" s="119" t="s">
        <v>38</v>
      </c>
    </row>
    <row r="1279" spans="1:5" customFormat="1" ht="15" customHeight="1" x14ac:dyDescent="0.2">
      <c r="A1279" s="61"/>
      <c r="B1279" s="61"/>
      <c r="C1279" s="46">
        <v>6402</v>
      </c>
      <c r="D1279" s="65" t="s">
        <v>283</v>
      </c>
      <c r="E1279" s="110">
        <v>27000</v>
      </c>
    </row>
    <row r="1280" spans="1:5" customFormat="1" ht="15" customHeight="1" x14ac:dyDescent="0.2">
      <c r="A1280" s="61"/>
      <c r="B1280" s="61"/>
      <c r="C1280" s="46">
        <v>6402</v>
      </c>
      <c r="D1280" s="65" t="s">
        <v>57</v>
      </c>
      <c r="E1280" s="110">
        <v>2770.5</v>
      </c>
    </row>
    <row r="1281" spans="1:5" customFormat="1" ht="15" customHeight="1" x14ac:dyDescent="0.2">
      <c r="A1281" s="61"/>
      <c r="B1281" s="61"/>
      <c r="C1281" s="66" t="s">
        <v>40</v>
      </c>
      <c r="D1281" s="96"/>
      <c r="E1281" s="97">
        <f>SUM(E1279:E1280)</f>
        <v>29770.5</v>
      </c>
    </row>
    <row r="1282" spans="1:5" customFormat="1" ht="15" customHeight="1" x14ac:dyDescent="0.2">
      <c r="A1282" s="61"/>
      <c r="B1282" s="61"/>
      <c r="C1282" s="61"/>
      <c r="D1282" s="61"/>
      <c r="E1282" s="61"/>
    </row>
    <row r="1283" spans="1:5" customFormat="1" ht="15" customHeight="1" x14ac:dyDescent="0.25">
      <c r="A1283" s="51" t="s">
        <v>1</v>
      </c>
      <c r="B1283" s="52"/>
      <c r="C1283" s="52"/>
      <c r="D1283" s="52"/>
      <c r="E1283" s="52"/>
    </row>
    <row r="1284" spans="1:5" customFormat="1" ht="15" customHeight="1" x14ac:dyDescent="0.2">
      <c r="A1284" s="87" t="s">
        <v>48</v>
      </c>
      <c r="B1284" s="52"/>
      <c r="C1284" s="52"/>
      <c r="D1284" s="52"/>
      <c r="E1284" s="53" t="s">
        <v>49</v>
      </c>
    </row>
    <row r="1285" spans="1:5" customFormat="1" ht="15" customHeight="1" x14ac:dyDescent="0.2">
      <c r="A1285" s="61"/>
      <c r="B1285" s="61"/>
      <c r="C1285" s="61"/>
      <c r="D1285" s="61"/>
      <c r="E1285" s="61"/>
    </row>
    <row r="1286" spans="1:5" customFormat="1" ht="15" customHeight="1" x14ac:dyDescent="0.2">
      <c r="A1286" s="61"/>
      <c r="B1286" s="61"/>
      <c r="C1286" s="44" t="s">
        <v>36</v>
      </c>
      <c r="D1286" s="108" t="s">
        <v>37</v>
      </c>
      <c r="E1286" s="119" t="s">
        <v>38</v>
      </c>
    </row>
    <row r="1287" spans="1:5" customFormat="1" ht="15" customHeight="1" x14ac:dyDescent="0.2">
      <c r="A1287" s="61"/>
      <c r="B1287" s="61"/>
      <c r="C1287" s="46">
        <v>6402</v>
      </c>
      <c r="D1287" s="65" t="s">
        <v>57</v>
      </c>
      <c r="E1287" s="110">
        <v>4080</v>
      </c>
    </row>
    <row r="1288" spans="1:5" customFormat="1" ht="15" customHeight="1" x14ac:dyDescent="0.2">
      <c r="A1288" s="61"/>
      <c r="B1288" s="61"/>
      <c r="C1288" s="66" t="s">
        <v>40</v>
      </c>
      <c r="D1288" s="96"/>
      <c r="E1288" s="97">
        <f>SUM(E1287)</f>
        <v>4080</v>
      </c>
    </row>
    <row r="1289" spans="1:5" customFormat="1" ht="15" customHeight="1" x14ac:dyDescent="0.2"/>
    <row r="1290" spans="1:5" customFormat="1" ht="15" customHeight="1" x14ac:dyDescent="0.25">
      <c r="A1290" s="51" t="s">
        <v>1</v>
      </c>
      <c r="B1290" s="52"/>
      <c r="C1290" s="52"/>
      <c r="D1290" s="52"/>
      <c r="E1290" s="52"/>
    </row>
    <row r="1291" spans="1:5" customFormat="1" ht="15" customHeight="1" x14ac:dyDescent="0.2">
      <c r="A1291" s="87" t="s">
        <v>55</v>
      </c>
      <c r="B1291" s="52"/>
      <c r="C1291" s="52"/>
      <c r="D1291" s="52"/>
      <c r="E1291" s="53" t="s">
        <v>56</v>
      </c>
    </row>
    <row r="1292" spans="1:5" customFormat="1" ht="15" customHeight="1" x14ac:dyDescent="0.2">
      <c r="A1292" s="61"/>
      <c r="B1292" s="61"/>
      <c r="C1292" s="61"/>
      <c r="D1292" s="61"/>
      <c r="E1292" s="61"/>
    </row>
    <row r="1293" spans="1:5" customFormat="1" ht="15" customHeight="1" x14ac:dyDescent="0.2">
      <c r="A1293" s="61"/>
      <c r="B1293" s="61"/>
      <c r="C1293" s="44" t="s">
        <v>36</v>
      </c>
      <c r="D1293" s="108" t="s">
        <v>37</v>
      </c>
      <c r="E1293" s="119" t="s">
        <v>38</v>
      </c>
    </row>
    <row r="1294" spans="1:5" customFormat="1" ht="15" customHeight="1" x14ac:dyDescent="0.2">
      <c r="A1294" s="61"/>
      <c r="B1294" s="61"/>
      <c r="C1294" s="46">
        <v>6402</v>
      </c>
      <c r="D1294" s="65" t="s">
        <v>57</v>
      </c>
      <c r="E1294" s="110">
        <v>12250</v>
      </c>
    </row>
    <row r="1295" spans="1:5" customFormat="1" ht="15" customHeight="1" x14ac:dyDescent="0.2">
      <c r="A1295" s="61"/>
      <c r="B1295" s="61"/>
      <c r="C1295" s="46">
        <v>6402</v>
      </c>
      <c r="D1295" s="65" t="s">
        <v>57</v>
      </c>
      <c r="E1295" s="110">
        <v>370061.24</v>
      </c>
    </row>
    <row r="1296" spans="1:5" customFormat="1" ht="15" customHeight="1" x14ac:dyDescent="0.2">
      <c r="A1296" s="61"/>
      <c r="B1296" s="61"/>
      <c r="C1296" s="66" t="s">
        <v>40</v>
      </c>
      <c r="D1296" s="96"/>
      <c r="E1296" s="97">
        <f>SUM(E1294:E1295)</f>
        <v>382311.24</v>
      </c>
    </row>
    <row r="1297" spans="1:5" customFormat="1" ht="15" customHeight="1" x14ac:dyDescent="0.2">
      <c r="A1297" s="61"/>
      <c r="B1297" s="61"/>
      <c r="C1297" s="152"/>
      <c r="D1297" s="52"/>
      <c r="E1297" s="177"/>
    </row>
    <row r="1298" spans="1:5" customFormat="1" ht="15" customHeight="1" x14ac:dyDescent="0.2">
      <c r="A1298" s="61"/>
      <c r="B1298" s="61"/>
      <c r="C1298" s="152"/>
      <c r="D1298" s="52"/>
      <c r="E1298" s="177"/>
    </row>
    <row r="1299" spans="1:5" customFormat="1" ht="15" customHeight="1" x14ac:dyDescent="0.2">
      <c r="A1299" s="61"/>
      <c r="B1299" s="61"/>
      <c r="C1299" s="152"/>
      <c r="D1299" s="52"/>
      <c r="E1299" s="177"/>
    </row>
    <row r="1300" spans="1:5" customFormat="1" ht="15" customHeight="1" x14ac:dyDescent="0.2">
      <c r="A1300" s="61"/>
      <c r="B1300" s="61"/>
      <c r="C1300" s="152"/>
      <c r="D1300" s="52"/>
      <c r="E1300" s="177"/>
    </row>
    <row r="1301" spans="1:5" customFormat="1" ht="15" customHeight="1" x14ac:dyDescent="0.2">
      <c r="A1301" s="61"/>
      <c r="B1301" s="61"/>
      <c r="C1301" s="152"/>
      <c r="D1301" s="52"/>
      <c r="E1301" s="177"/>
    </row>
    <row r="1302" spans="1:5" customFormat="1" ht="15" customHeight="1" x14ac:dyDescent="0.25">
      <c r="A1302" s="51" t="s">
        <v>1</v>
      </c>
      <c r="B1302" s="61"/>
      <c r="C1302" s="152"/>
      <c r="D1302" s="52"/>
      <c r="E1302" s="177"/>
    </row>
    <row r="1303" spans="1:5" customFormat="1" ht="15" customHeight="1" x14ac:dyDescent="0.2">
      <c r="A1303" s="87" t="s">
        <v>41</v>
      </c>
      <c r="B1303" s="61"/>
      <c r="C1303" s="61"/>
      <c r="D1303" s="61"/>
      <c r="E1303" s="61" t="s">
        <v>42</v>
      </c>
    </row>
    <row r="1304" spans="1:5" customFormat="1" ht="15" customHeight="1" x14ac:dyDescent="0.2">
      <c r="A1304" s="61"/>
      <c r="B1304" s="61"/>
      <c r="C1304" s="61"/>
      <c r="D1304" s="61"/>
      <c r="E1304" s="61"/>
    </row>
    <row r="1305" spans="1:5" customFormat="1" ht="15" customHeight="1" x14ac:dyDescent="0.2">
      <c r="A1305" s="61"/>
      <c r="B1305" s="61"/>
      <c r="C1305" s="44" t="s">
        <v>36</v>
      </c>
      <c r="D1305" s="108" t="s">
        <v>37</v>
      </c>
      <c r="E1305" s="119" t="s">
        <v>38</v>
      </c>
    </row>
    <row r="1306" spans="1:5" customFormat="1" ht="15" customHeight="1" x14ac:dyDescent="0.2">
      <c r="A1306" s="61"/>
      <c r="B1306" s="61"/>
      <c r="C1306" s="46">
        <v>6402</v>
      </c>
      <c r="D1306" s="65" t="s">
        <v>57</v>
      </c>
      <c r="E1306" s="110">
        <v>45281</v>
      </c>
    </row>
    <row r="1307" spans="1:5" customFormat="1" ht="15" customHeight="1" x14ac:dyDescent="0.2">
      <c r="A1307" s="61"/>
      <c r="B1307" s="61"/>
      <c r="C1307" s="46">
        <v>6402</v>
      </c>
      <c r="D1307" s="65" t="s">
        <v>57</v>
      </c>
      <c r="E1307" s="110">
        <v>565000</v>
      </c>
    </row>
    <row r="1308" spans="1:5" customFormat="1" ht="15" customHeight="1" x14ac:dyDescent="0.2">
      <c r="A1308" s="61"/>
      <c r="B1308" s="61"/>
      <c r="C1308" s="46">
        <v>6402</v>
      </c>
      <c r="D1308" s="65" t="s">
        <v>57</v>
      </c>
      <c r="E1308" s="110">
        <v>3226</v>
      </c>
    </row>
    <row r="1309" spans="1:5" customFormat="1" ht="15" customHeight="1" x14ac:dyDescent="0.2">
      <c r="A1309" s="61"/>
      <c r="B1309" s="61"/>
      <c r="C1309" s="66" t="s">
        <v>40</v>
      </c>
      <c r="D1309" s="96"/>
      <c r="E1309" s="97">
        <f>SUM(E1306:E1308)</f>
        <v>613507</v>
      </c>
    </row>
    <row r="1310" spans="1:5" customFormat="1" ht="15" customHeight="1" x14ac:dyDescent="0.2">
      <c r="A1310" s="61"/>
      <c r="B1310" s="61"/>
      <c r="C1310" s="61"/>
      <c r="D1310" s="61"/>
      <c r="E1310" s="61"/>
    </row>
    <row r="1311" spans="1:5" customFormat="1" ht="15" customHeight="1" x14ac:dyDescent="0.25">
      <c r="A1311" s="51" t="s">
        <v>1</v>
      </c>
      <c r="B1311" s="52"/>
      <c r="C1311" s="52"/>
      <c r="D1311" s="52"/>
      <c r="E1311" s="52"/>
    </row>
    <row r="1312" spans="1:5" customFormat="1" ht="15" customHeight="1" x14ac:dyDescent="0.2">
      <c r="A1312" s="87" t="s">
        <v>92</v>
      </c>
      <c r="B1312" s="52"/>
      <c r="C1312" s="52"/>
      <c r="D1312" s="52"/>
      <c r="E1312" s="53" t="s">
        <v>93</v>
      </c>
    </row>
    <row r="1313" spans="1:7" customFormat="1" ht="15" customHeight="1" x14ac:dyDescent="0.2">
      <c r="A1313" s="61"/>
      <c r="B1313" s="61"/>
      <c r="C1313" s="61"/>
      <c r="D1313" s="61"/>
      <c r="E1313" s="61"/>
      <c r="G1313" s="107"/>
    </row>
    <row r="1314" spans="1:7" customFormat="1" ht="15" customHeight="1" x14ac:dyDescent="0.2">
      <c r="A1314" s="61"/>
      <c r="B1314" s="61"/>
      <c r="C1314" s="44" t="s">
        <v>36</v>
      </c>
      <c r="D1314" s="108" t="s">
        <v>37</v>
      </c>
      <c r="E1314" s="119" t="s">
        <v>38</v>
      </c>
      <c r="G1314" s="107"/>
    </row>
    <row r="1315" spans="1:7" customFormat="1" ht="15" customHeight="1" x14ac:dyDescent="0.2">
      <c r="A1315" s="61"/>
      <c r="B1315" s="61"/>
      <c r="C1315" s="46">
        <v>6402</v>
      </c>
      <c r="D1315" s="65" t="s">
        <v>57</v>
      </c>
      <c r="E1315" s="110">
        <v>35084.400000000001</v>
      </c>
      <c r="G1315" s="107"/>
    </row>
    <row r="1316" spans="1:7" customFormat="1" ht="15" customHeight="1" x14ac:dyDescent="0.2">
      <c r="A1316" s="61"/>
      <c r="B1316" s="61"/>
      <c r="C1316" s="66" t="s">
        <v>40</v>
      </c>
      <c r="D1316" s="96"/>
      <c r="E1316" s="97">
        <f>SUM(E1315:E1315)</f>
        <v>35084.400000000001</v>
      </c>
      <c r="G1316" s="107"/>
    </row>
    <row r="1317" spans="1:7" customFormat="1" ht="15" customHeight="1" x14ac:dyDescent="0.2">
      <c r="A1317" s="61"/>
      <c r="B1317" s="61"/>
      <c r="C1317" s="152"/>
      <c r="D1317" s="52"/>
      <c r="E1317" s="177"/>
      <c r="G1317" s="107"/>
    </row>
    <row r="1318" spans="1:7" customFormat="1" ht="15" customHeight="1" x14ac:dyDescent="0.25">
      <c r="A1318" s="51" t="s">
        <v>1</v>
      </c>
      <c r="B1318" s="52"/>
      <c r="C1318" s="52"/>
      <c r="D1318" s="52"/>
      <c r="E1318" s="52"/>
      <c r="G1318" s="107"/>
    </row>
    <row r="1319" spans="1:7" customFormat="1" ht="15" customHeight="1" x14ac:dyDescent="0.2">
      <c r="A1319" s="87" t="s">
        <v>94</v>
      </c>
      <c r="B1319" s="52"/>
      <c r="C1319" s="52"/>
      <c r="D1319" s="52"/>
      <c r="E1319" s="53" t="s">
        <v>95</v>
      </c>
      <c r="G1319" s="107"/>
    </row>
    <row r="1320" spans="1:7" customFormat="1" ht="15" customHeight="1" x14ac:dyDescent="0.2">
      <c r="A1320" s="61"/>
      <c r="B1320" s="61"/>
      <c r="C1320" s="61"/>
      <c r="D1320" s="61"/>
      <c r="E1320" s="61"/>
      <c r="G1320" s="107"/>
    </row>
    <row r="1321" spans="1:7" customFormat="1" ht="15" customHeight="1" x14ac:dyDescent="0.2">
      <c r="A1321" s="61"/>
      <c r="B1321" s="61"/>
      <c r="C1321" s="44" t="s">
        <v>36</v>
      </c>
      <c r="D1321" s="108" t="s">
        <v>37</v>
      </c>
      <c r="E1321" s="119" t="s">
        <v>38</v>
      </c>
      <c r="G1321" s="107"/>
    </row>
    <row r="1322" spans="1:7" customFormat="1" ht="15" customHeight="1" x14ac:dyDescent="0.2">
      <c r="A1322" s="61"/>
      <c r="B1322" s="61"/>
      <c r="C1322" s="46">
        <v>6402</v>
      </c>
      <c r="D1322" s="65" t="s">
        <v>57</v>
      </c>
      <c r="E1322" s="110">
        <v>62716</v>
      </c>
      <c r="G1322" s="107"/>
    </row>
    <row r="1323" spans="1:7" customFormat="1" ht="15" customHeight="1" x14ac:dyDescent="0.2">
      <c r="A1323" s="61"/>
      <c r="B1323" s="61"/>
      <c r="C1323" s="66" t="s">
        <v>40</v>
      </c>
      <c r="D1323" s="96"/>
      <c r="E1323" s="97">
        <f>SUM(E1322:E1322)</f>
        <v>62716</v>
      </c>
      <c r="G1323" s="107">
        <f>SUM(E1256,E1257,E1264:E1264,E1279:E1280,E1287,E1294:E1295,E1306:E1308,E1315,E1322,)</f>
        <v>1218765.77</v>
      </c>
    </row>
    <row r="1324" spans="1:7" customFormat="1" ht="15" customHeight="1" x14ac:dyDescent="0.2">
      <c r="A1324" s="61"/>
      <c r="B1324" s="61"/>
      <c r="C1324" s="61"/>
      <c r="D1324" s="61"/>
      <c r="E1324" s="61"/>
      <c r="G1324" s="107"/>
    </row>
    <row r="1325" spans="1:7" customFormat="1" ht="15" customHeight="1" x14ac:dyDescent="0.25">
      <c r="A1325" s="51" t="s">
        <v>17</v>
      </c>
      <c r="B1325" s="52"/>
      <c r="C1325" s="52"/>
      <c r="D1325" s="52"/>
      <c r="E1325" s="52"/>
      <c r="G1325" s="107"/>
    </row>
    <row r="1326" spans="1:7" customFormat="1" ht="15" customHeight="1" x14ac:dyDescent="0.2">
      <c r="A1326" s="27" t="s">
        <v>213</v>
      </c>
      <c r="B1326" s="52"/>
      <c r="C1326" s="52"/>
      <c r="D1326" s="52"/>
      <c r="E1326" s="53" t="s">
        <v>284</v>
      </c>
      <c r="G1326" s="107"/>
    </row>
    <row r="1327" spans="1:7" customFormat="1" ht="15" customHeight="1" x14ac:dyDescent="0.2">
      <c r="A1327" s="61"/>
      <c r="B1327" s="61"/>
      <c r="C1327" s="61"/>
      <c r="D1327" s="61"/>
      <c r="E1327" s="61"/>
      <c r="G1327" s="107"/>
    </row>
    <row r="1328" spans="1:7" customFormat="1" ht="15" customHeight="1" x14ac:dyDescent="0.2">
      <c r="A1328" s="61"/>
      <c r="B1328" s="61"/>
      <c r="C1328" s="44" t="s">
        <v>36</v>
      </c>
      <c r="D1328" s="108" t="s">
        <v>37</v>
      </c>
      <c r="E1328" s="119" t="s">
        <v>38</v>
      </c>
      <c r="G1328" s="107"/>
    </row>
    <row r="1329" spans="1:5" customFormat="1" ht="15" customHeight="1" x14ac:dyDescent="0.2">
      <c r="A1329" s="61"/>
      <c r="B1329" s="61"/>
      <c r="C1329" s="46">
        <v>6113</v>
      </c>
      <c r="D1329" s="65" t="s">
        <v>274</v>
      </c>
      <c r="E1329" s="110">
        <v>650000</v>
      </c>
    </row>
    <row r="1330" spans="1:5" customFormat="1" ht="15" customHeight="1" x14ac:dyDescent="0.2">
      <c r="A1330" s="61"/>
      <c r="B1330" s="61"/>
      <c r="C1330" s="46">
        <v>6113</v>
      </c>
      <c r="D1330" s="65" t="s">
        <v>274</v>
      </c>
      <c r="E1330" s="110">
        <v>726000</v>
      </c>
    </row>
    <row r="1331" spans="1:5" customFormat="1" ht="15" customHeight="1" x14ac:dyDescent="0.2">
      <c r="A1331" s="61"/>
      <c r="B1331" s="61"/>
      <c r="C1331" s="66" t="s">
        <v>40</v>
      </c>
      <c r="D1331" s="96"/>
      <c r="E1331" s="97">
        <f>SUM(E1329:E1330)</f>
        <v>1376000</v>
      </c>
    </row>
    <row r="1332" spans="1:5" customFormat="1" ht="15" customHeight="1" x14ac:dyDescent="0.2">
      <c r="A1332" s="61"/>
      <c r="B1332" s="61"/>
      <c r="C1332" s="61"/>
      <c r="D1332" s="61"/>
      <c r="E1332" s="61"/>
    </row>
    <row r="1333" spans="1:5" customFormat="1" ht="15" customHeight="1" x14ac:dyDescent="0.25">
      <c r="A1333" s="51" t="s">
        <v>17</v>
      </c>
      <c r="B1333" s="52"/>
      <c r="C1333" s="52"/>
      <c r="D1333" s="52"/>
      <c r="E1333" s="52"/>
    </row>
    <row r="1334" spans="1:5" customFormat="1" ht="15" customHeight="1" x14ac:dyDescent="0.2">
      <c r="A1334" s="87" t="s">
        <v>87</v>
      </c>
      <c r="B1334" s="52"/>
      <c r="C1334" s="52"/>
      <c r="D1334" s="52"/>
      <c r="E1334" s="53" t="s">
        <v>89</v>
      </c>
    </row>
    <row r="1335" spans="1:5" customFormat="1" ht="15" customHeight="1" x14ac:dyDescent="0.2">
      <c r="A1335" s="61"/>
      <c r="B1335" s="61"/>
      <c r="C1335" s="61"/>
      <c r="D1335" s="61"/>
      <c r="E1335" s="61"/>
    </row>
    <row r="1336" spans="1:5" customFormat="1" ht="15" customHeight="1" x14ac:dyDescent="0.2">
      <c r="A1336" s="61"/>
      <c r="B1336" s="61"/>
      <c r="C1336" s="44" t="s">
        <v>36</v>
      </c>
      <c r="D1336" s="77" t="s">
        <v>50</v>
      </c>
      <c r="E1336" s="44" t="s">
        <v>38</v>
      </c>
    </row>
    <row r="1337" spans="1:5" customFormat="1" ht="15" customHeight="1" x14ac:dyDescent="0.2">
      <c r="A1337" s="61"/>
      <c r="B1337" s="61"/>
      <c r="C1337" s="46">
        <v>6172</v>
      </c>
      <c r="D1337" s="65" t="s">
        <v>274</v>
      </c>
      <c r="E1337" s="37">
        <v>7950000</v>
      </c>
    </row>
    <row r="1338" spans="1:5" customFormat="1" ht="15" customHeight="1" x14ac:dyDescent="0.2">
      <c r="A1338" s="61"/>
      <c r="B1338" s="61"/>
      <c r="C1338" s="46">
        <v>6172</v>
      </c>
      <c r="D1338" s="65" t="s">
        <v>51</v>
      </c>
      <c r="E1338" s="37">
        <v>142000</v>
      </c>
    </row>
    <row r="1339" spans="1:5" customFormat="1" ht="15" customHeight="1" x14ac:dyDescent="0.2">
      <c r="A1339" s="61"/>
      <c r="B1339" s="61"/>
      <c r="C1339" s="66" t="s">
        <v>40</v>
      </c>
      <c r="D1339" s="67"/>
      <c r="E1339" s="68">
        <f>SUM(E1337:E1338)</f>
        <v>8092000</v>
      </c>
    </row>
    <row r="1340" spans="1:5" customFormat="1" ht="15" customHeight="1" x14ac:dyDescent="0.2">
      <c r="A1340" s="61"/>
      <c r="B1340" s="61"/>
      <c r="C1340" s="61"/>
      <c r="D1340" s="61"/>
      <c r="E1340" s="61"/>
    </row>
    <row r="1341" spans="1:5" customFormat="1" ht="15" customHeight="1" x14ac:dyDescent="0.25">
      <c r="A1341" s="51" t="s">
        <v>17</v>
      </c>
      <c r="B1341" s="52"/>
      <c r="C1341" s="52"/>
      <c r="D1341" s="52"/>
      <c r="E1341" s="61"/>
    </row>
    <row r="1342" spans="1:5" customFormat="1" ht="15" customHeight="1" x14ac:dyDescent="0.2">
      <c r="A1342" s="87" t="s">
        <v>164</v>
      </c>
      <c r="B1342" s="52"/>
      <c r="C1342" s="52"/>
      <c r="D1342" s="52"/>
      <c r="E1342" s="53" t="s">
        <v>165</v>
      </c>
    </row>
    <row r="1343" spans="1:5" customFormat="1" ht="15" customHeight="1" x14ac:dyDescent="0.2">
      <c r="A1343" s="61"/>
      <c r="B1343" s="61"/>
      <c r="C1343" s="61"/>
      <c r="D1343" s="61"/>
      <c r="E1343" s="61"/>
    </row>
    <row r="1344" spans="1:5" customFormat="1" ht="15" customHeight="1" x14ac:dyDescent="0.2">
      <c r="A1344" s="61"/>
      <c r="B1344" s="61"/>
      <c r="C1344" s="44" t="s">
        <v>36</v>
      </c>
      <c r="D1344" s="77" t="s">
        <v>50</v>
      </c>
      <c r="E1344" s="44" t="s">
        <v>38</v>
      </c>
    </row>
    <row r="1345" spans="1:5" customFormat="1" ht="15" customHeight="1" x14ac:dyDescent="0.2">
      <c r="A1345" s="61"/>
      <c r="B1345" s="61"/>
      <c r="C1345" s="46">
        <v>3639</v>
      </c>
      <c r="D1345" s="65" t="s">
        <v>51</v>
      </c>
      <c r="E1345" s="37">
        <v>580000</v>
      </c>
    </row>
    <row r="1346" spans="1:5" customFormat="1" ht="15" customHeight="1" x14ac:dyDescent="0.2">
      <c r="A1346" s="61"/>
      <c r="B1346" s="61"/>
      <c r="C1346" s="66" t="s">
        <v>40</v>
      </c>
      <c r="D1346" s="67"/>
      <c r="E1346" s="68">
        <f>SUM(E1345:E1345)</f>
        <v>580000</v>
      </c>
    </row>
    <row r="1347" spans="1:5" customFormat="1" ht="15" customHeight="1" x14ac:dyDescent="0.2">
      <c r="A1347" s="61"/>
      <c r="B1347" s="61"/>
      <c r="C1347" s="61"/>
      <c r="D1347" s="61"/>
      <c r="E1347" s="61"/>
    </row>
    <row r="1348" spans="1:5" customFormat="1" ht="15" customHeight="1" x14ac:dyDescent="0.2">
      <c r="A1348" s="61"/>
      <c r="B1348" s="61"/>
      <c r="C1348" s="61"/>
      <c r="D1348" s="61"/>
      <c r="E1348" s="61"/>
    </row>
    <row r="1349" spans="1:5" customFormat="1" ht="15" customHeight="1" x14ac:dyDescent="0.2">
      <c r="A1349" s="61"/>
      <c r="B1349" s="61"/>
      <c r="C1349" s="61"/>
      <c r="D1349" s="61"/>
      <c r="E1349" s="61"/>
    </row>
    <row r="1350" spans="1:5" customFormat="1" ht="15" customHeight="1" x14ac:dyDescent="0.2">
      <c r="A1350" s="61"/>
      <c r="B1350" s="61"/>
      <c r="C1350" s="61"/>
      <c r="D1350" s="61"/>
      <c r="E1350" s="61"/>
    </row>
    <row r="1351" spans="1:5" customFormat="1" ht="15" customHeight="1" x14ac:dyDescent="0.2">
      <c r="A1351" s="61"/>
      <c r="B1351" s="61"/>
      <c r="C1351" s="61"/>
      <c r="D1351" s="61"/>
      <c r="E1351" s="61"/>
    </row>
    <row r="1352" spans="1:5" customFormat="1" ht="15" customHeight="1" x14ac:dyDescent="0.2">
      <c r="A1352" s="61"/>
      <c r="B1352" s="61"/>
      <c r="C1352" s="61"/>
      <c r="D1352" s="61"/>
      <c r="E1352" s="61"/>
    </row>
    <row r="1353" spans="1:5" customFormat="1" ht="15" customHeight="1" x14ac:dyDescent="0.2">
      <c r="A1353" s="61"/>
      <c r="B1353" s="61"/>
      <c r="C1353" s="61"/>
      <c r="D1353" s="61"/>
      <c r="E1353" s="61"/>
    </row>
    <row r="1354" spans="1:5" customFormat="1" ht="15" customHeight="1" x14ac:dyDescent="0.25">
      <c r="A1354" s="51" t="s">
        <v>17</v>
      </c>
      <c r="B1354" s="52"/>
      <c r="C1354" s="52"/>
      <c r="D1354" s="61"/>
      <c r="E1354" s="61"/>
    </row>
    <row r="1355" spans="1:5" customFormat="1" ht="15" customHeight="1" x14ac:dyDescent="0.2">
      <c r="A1355" s="87" t="s">
        <v>48</v>
      </c>
      <c r="B1355" s="52"/>
      <c r="C1355" s="52"/>
      <c r="D1355" s="52"/>
      <c r="E1355" s="53" t="s">
        <v>49</v>
      </c>
    </row>
    <row r="1356" spans="1:5" customFormat="1" ht="15" customHeight="1" x14ac:dyDescent="0.2">
      <c r="A1356" s="61"/>
      <c r="B1356" s="61"/>
      <c r="C1356" s="61"/>
      <c r="D1356" s="61"/>
      <c r="E1356" s="61"/>
    </row>
    <row r="1357" spans="1:5" customFormat="1" ht="15" customHeight="1" x14ac:dyDescent="0.2">
      <c r="A1357" s="61"/>
      <c r="B1357" s="61"/>
      <c r="C1357" s="44" t="s">
        <v>36</v>
      </c>
      <c r="D1357" s="77" t="s">
        <v>50</v>
      </c>
      <c r="E1357" s="44" t="s">
        <v>38</v>
      </c>
    </row>
    <row r="1358" spans="1:5" customFormat="1" ht="15" customHeight="1" x14ac:dyDescent="0.2">
      <c r="A1358" s="61"/>
      <c r="B1358" s="61"/>
      <c r="C1358" s="46">
        <v>1037</v>
      </c>
      <c r="D1358" s="74" t="s">
        <v>82</v>
      </c>
      <c r="E1358" s="37">
        <v>1000000</v>
      </c>
    </row>
    <row r="1359" spans="1:5" customFormat="1" ht="15" customHeight="1" x14ac:dyDescent="0.2">
      <c r="A1359" s="61"/>
      <c r="B1359" s="61"/>
      <c r="C1359" s="46">
        <v>3732</v>
      </c>
      <c r="D1359" s="65" t="s">
        <v>152</v>
      </c>
      <c r="E1359" s="37">
        <v>6000000</v>
      </c>
    </row>
    <row r="1360" spans="1:5" customFormat="1" ht="15" customHeight="1" x14ac:dyDescent="0.2">
      <c r="A1360" s="61"/>
      <c r="B1360" s="61"/>
      <c r="C1360" s="66" t="s">
        <v>40</v>
      </c>
      <c r="D1360" s="67"/>
      <c r="E1360" s="68">
        <f>SUM(E1358:E1359)</f>
        <v>7000000</v>
      </c>
    </row>
    <row r="1361" spans="1:5" customFormat="1" ht="15" customHeight="1" x14ac:dyDescent="0.2">
      <c r="A1361" s="61"/>
      <c r="B1361" s="61"/>
      <c r="C1361" s="61"/>
      <c r="D1361" s="61"/>
      <c r="E1361" s="61"/>
    </row>
    <row r="1362" spans="1:5" customFormat="1" ht="15" customHeight="1" x14ac:dyDescent="0.25">
      <c r="A1362" s="51" t="s">
        <v>17</v>
      </c>
      <c r="B1362" s="52"/>
      <c r="C1362" s="52"/>
      <c r="D1362" s="52"/>
      <c r="E1362" s="52"/>
    </row>
    <row r="1363" spans="1:5" customFormat="1" ht="15" customHeight="1" x14ac:dyDescent="0.2">
      <c r="A1363" s="87" t="s">
        <v>55</v>
      </c>
      <c r="B1363" s="52"/>
      <c r="C1363" s="52"/>
      <c r="D1363" s="52"/>
      <c r="E1363" s="53" t="s">
        <v>56</v>
      </c>
    </row>
    <row r="1364" spans="1:5" customFormat="1" ht="15" customHeight="1" x14ac:dyDescent="0.2">
      <c r="A1364" s="61"/>
      <c r="B1364" s="61"/>
      <c r="C1364" s="61"/>
      <c r="D1364" s="61"/>
      <c r="E1364" s="61"/>
    </row>
    <row r="1365" spans="1:5" customFormat="1" ht="15" customHeight="1" x14ac:dyDescent="0.2">
      <c r="A1365" s="61"/>
      <c r="B1365" s="44" t="s">
        <v>35</v>
      </c>
      <c r="C1365" s="44" t="s">
        <v>36</v>
      </c>
      <c r="D1365" s="108" t="s">
        <v>37</v>
      </c>
      <c r="E1365" s="119" t="s">
        <v>38</v>
      </c>
    </row>
    <row r="1366" spans="1:5" customFormat="1" ht="15" customHeight="1" x14ac:dyDescent="0.2">
      <c r="A1366" s="61"/>
      <c r="B1366" s="120">
        <v>24</v>
      </c>
      <c r="C1366" s="46"/>
      <c r="D1366" s="105" t="s">
        <v>91</v>
      </c>
      <c r="E1366" s="121">
        <v>484000</v>
      </c>
    </row>
    <row r="1367" spans="1:5" customFormat="1" ht="15" customHeight="1" x14ac:dyDescent="0.2">
      <c r="A1367" s="61"/>
      <c r="B1367" s="120">
        <v>24</v>
      </c>
      <c r="C1367" s="46"/>
      <c r="D1367" s="105" t="s">
        <v>91</v>
      </c>
      <c r="E1367" s="121">
        <v>562000</v>
      </c>
    </row>
    <row r="1368" spans="1:5" customFormat="1" ht="15" customHeight="1" x14ac:dyDescent="0.2">
      <c r="A1368" s="61"/>
      <c r="B1368" s="120">
        <v>24</v>
      </c>
      <c r="C1368" s="46"/>
      <c r="D1368" s="105" t="s">
        <v>90</v>
      </c>
      <c r="E1368" s="121">
        <v>200000</v>
      </c>
    </row>
    <row r="1369" spans="1:5" customFormat="1" ht="15" customHeight="1" x14ac:dyDescent="0.2">
      <c r="A1369" s="61"/>
      <c r="B1369" s="120"/>
      <c r="C1369" s="66" t="s">
        <v>40</v>
      </c>
      <c r="D1369" s="67"/>
      <c r="E1369" s="68">
        <f>SUM(E1366:E1368)</f>
        <v>1246000</v>
      </c>
    </row>
    <row r="1370" spans="1:5" customFormat="1" ht="15" customHeight="1" x14ac:dyDescent="0.2">
      <c r="A1370" s="61"/>
      <c r="B1370" s="61"/>
      <c r="C1370" s="61"/>
      <c r="D1370" s="61"/>
      <c r="E1370" s="61"/>
    </row>
    <row r="1371" spans="1:5" customFormat="1" ht="15" customHeight="1" x14ac:dyDescent="0.25">
      <c r="A1371" s="51" t="s">
        <v>17</v>
      </c>
      <c r="B1371" s="52"/>
      <c r="C1371" s="52"/>
      <c r="D1371" s="52"/>
      <c r="E1371" s="61"/>
    </row>
    <row r="1372" spans="1:5" customFormat="1" ht="15" customHeight="1" x14ac:dyDescent="0.2">
      <c r="A1372" s="87" t="s">
        <v>94</v>
      </c>
      <c r="B1372" s="52"/>
      <c r="C1372" s="52"/>
      <c r="D1372" s="52"/>
      <c r="E1372" s="53" t="s">
        <v>95</v>
      </c>
    </row>
    <row r="1373" spans="1:5" customFormat="1" ht="15" customHeight="1" x14ac:dyDescent="0.2">
      <c r="A1373" s="61"/>
      <c r="B1373" s="61"/>
      <c r="C1373" s="61"/>
      <c r="D1373" s="61"/>
      <c r="E1373" s="61"/>
    </row>
    <row r="1374" spans="1:5" customFormat="1" ht="15" customHeight="1" x14ac:dyDescent="0.2">
      <c r="A1374" s="61"/>
      <c r="B1374" s="61"/>
      <c r="C1374" s="44" t="s">
        <v>36</v>
      </c>
      <c r="D1374" s="77" t="s">
        <v>50</v>
      </c>
      <c r="E1374" s="44" t="s">
        <v>38</v>
      </c>
    </row>
    <row r="1375" spans="1:5" customFormat="1" ht="15" customHeight="1" x14ac:dyDescent="0.2">
      <c r="A1375" s="61"/>
      <c r="B1375" s="61"/>
      <c r="C1375" s="46">
        <v>2212</v>
      </c>
      <c r="D1375" s="65" t="s">
        <v>152</v>
      </c>
      <c r="E1375" s="37">
        <v>6000000</v>
      </c>
    </row>
    <row r="1376" spans="1:5" customFormat="1" ht="15" customHeight="1" x14ac:dyDescent="0.2">
      <c r="A1376" s="61"/>
      <c r="B1376" s="61"/>
      <c r="C1376" s="66" t="s">
        <v>40</v>
      </c>
      <c r="D1376" s="67"/>
      <c r="E1376" s="68">
        <f>SUM(E1375:E1375)</f>
        <v>6000000</v>
      </c>
    </row>
    <row r="1377" spans="1:5" customFormat="1" ht="15" customHeight="1" x14ac:dyDescent="0.2">
      <c r="A1377" s="61"/>
      <c r="B1377" s="61"/>
      <c r="C1377" s="61"/>
      <c r="D1377" s="61"/>
      <c r="E1377" s="61"/>
    </row>
    <row r="1378" spans="1:5" customFormat="1" ht="15" customHeight="1" x14ac:dyDescent="0.2">
      <c r="A1378" s="61"/>
      <c r="B1378" s="44" t="s">
        <v>35</v>
      </c>
      <c r="C1378" s="44" t="s">
        <v>36</v>
      </c>
      <c r="D1378" s="108" t="s">
        <v>37</v>
      </c>
      <c r="E1378" s="119" t="s">
        <v>38</v>
      </c>
    </row>
    <row r="1379" spans="1:5" customFormat="1" ht="15" customHeight="1" x14ac:dyDescent="0.2">
      <c r="A1379" s="61"/>
      <c r="B1379" s="120">
        <v>24</v>
      </c>
      <c r="C1379" s="46"/>
      <c r="D1379" s="105" t="s">
        <v>90</v>
      </c>
      <c r="E1379" s="121">
        <v>4000000</v>
      </c>
    </row>
    <row r="1380" spans="1:5" customFormat="1" ht="15" customHeight="1" x14ac:dyDescent="0.2">
      <c r="A1380" s="61"/>
      <c r="B1380" s="120"/>
      <c r="C1380" s="66" t="s">
        <v>40</v>
      </c>
      <c r="D1380" s="67"/>
      <c r="E1380" s="68">
        <f>SUM(E1379:E1379)</f>
        <v>4000000</v>
      </c>
    </row>
    <row r="1381" spans="1:5" customFormat="1" ht="15" customHeight="1" x14ac:dyDescent="0.2">
      <c r="A1381" s="61"/>
      <c r="B1381" s="61"/>
      <c r="C1381" s="61"/>
      <c r="D1381" s="61"/>
      <c r="E1381" s="61"/>
    </row>
    <row r="1382" spans="1:5" customFormat="1" ht="15" customHeight="1" x14ac:dyDescent="0.25">
      <c r="A1382" s="51" t="s">
        <v>17</v>
      </c>
      <c r="B1382" s="61"/>
      <c r="C1382" s="61"/>
      <c r="D1382" s="61"/>
      <c r="E1382" s="61"/>
    </row>
    <row r="1383" spans="1:5" customFormat="1" ht="15" customHeight="1" x14ac:dyDescent="0.2">
      <c r="A1383" s="87" t="s">
        <v>185</v>
      </c>
      <c r="B1383" s="61"/>
      <c r="C1383" s="61"/>
      <c r="D1383" s="61"/>
      <c r="E1383" s="61" t="s">
        <v>186</v>
      </c>
    </row>
    <row r="1384" spans="1:5" customFormat="1" ht="15" customHeight="1" x14ac:dyDescent="0.2">
      <c r="A1384" s="61"/>
      <c r="B1384" s="61"/>
      <c r="C1384" s="61"/>
      <c r="D1384" s="61"/>
      <c r="E1384" s="61"/>
    </row>
    <row r="1385" spans="1:5" customFormat="1" ht="15" customHeight="1" x14ac:dyDescent="0.2">
      <c r="A1385" s="61"/>
      <c r="B1385" s="44" t="s">
        <v>35</v>
      </c>
      <c r="C1385" s="44" t="s">
        <v>36</v>
      </c>
      <c r="D1385" s="108" t="s">
        <v>37</v>
      </c>
      <c r="E1385" s="119" t="s">
        <v>38</v>
      </c>
    </row>
    <row r="1386" spans="1:5" customFormat="1" ht="15" customHeight="1" x14ac:dyDescent="0.2">
      <c r="A1386" s="61"/>
      <c r="B1386" s="120">
        <v>24</v>
      </c>
      <c r="C1386" s="46"/>
      <c r="D1386" s="105" t="s">
        <v>91</v>
      </c>
      <c r="E1386" s="121">
        <v>15000000</v>
      </c>
    </row>
    <row r="1387" spans="1:5" customFormat="1" ht="15" customHeight="1" x14ac:dyDescent="0.2">
      <c r="A1387" s="61"/>
      <c r="B1387" s="120"/>
      <c r="C1387" s="66" t="s">
        <v>40</v>
      </c>
      <c r="D1387" s="67"/>
      <c r="E1387" s="68">
        <f>SUM(E1386:E1386)</f>
        <v>15000000</v>
      </c>
    </row>
    <row r="1388" spans="1:5" customFormat="1" ht="15" customHeight="1" x14ac:dyDescent="0.2">
      <c r="A1388" s="61"/>
      <c r="B1388" s="61"/>
      <c r="C1388" s="61"/>
      <c r="D1388" s="61"/>
      <c r="E1388" s="61"/>
    </row>
    <row r="1389" spans="1:5" customFormat="1" ht="15" customHeight="1" x14ac:dyDescent="0.25">
      <c r="A1389" s="51" t="s">
        <v>17</v>
      </c>
      <c r="B1389" s="52"/>
      <c r="C1389" s="52"/>
      <c r="D1389" s="52"/>
      <c r="E1389" s="52"/>
    </row>
    <row r="1390" spans="1:5" customFormat="1" ht="15" customHeight="1" x14ac:dyDescent="0.2">
      <c r="A1390" s="87" t="s">
        <v>33</v>
      </c>
      <c r="B1390" s="52"/>
      <c r="C1390" s="52"/>
      <c r="D1390" s="52"/>
      <c r="E1390" s="53" t="s">
        <v>34</v>
      </c>
    </row>
    <row r="1391" spans="1:5" customFormat="1" ht="15" customHeight="1" x14ac:dyDescent="0.2">
      <c r="A1391" s="61"/>
      <c r="B1391" s="61"/>
      <c r="C1391" s="61"/>
      <c r="D1391" s="61"/>
      <c r="E1391" s="61"/>
    </row>
    <row r="1392" spans="1:5" customFormat="1" ht="15" customHeight="1" x14ac:dyDescent="0.2">
      <c r="A1392" s="61"/>
      <c r="B1392" s="61"/>
      <c r="C1392" s="44" t="s">
        <v>36</v>
      </c>
      <c r="D1392" s="108" t="s">
        <v>50</v>
      </c>
      <c r="E1392" s="119" t="s">
        <v>38</v>
      </c>
    </row>
    <row r="1393" spans="1:5" customFormat="1" ht="15" customHeight="1" x14ac:dyDescent="0.2">
      <c r="A1393" s="61"/>
      <c r="B1393" s="61"/>
      <c r="C1393" s="93">
        <v>6409</v>
      </c>
      <c r="D1393" s="65" t="s">
        <v>72</v>
      </c>
      <c r="E1393" s="94">
        <v>20000000</v>
      </c>
    </row>
    <row r="1394" spans="1:5" customFormat="1" ht="15" customHeight="1" x14ac:dyDescent="0.2">
      <c r="A1394" s="61"/>
      <c r="B1394" s="61"/>
      <c r="C1394" s="93">
        <v>6409</v>
      </c>
      <c r="D1394" s="65" t="s">
        <v>72</v>
      </c>
      <c r="E1394" s="94">
        <v>57698958.509999998</v>
      </c>
    </row>
    <row r="1395" spans="1:5" customFormat="1" ht="15" customHeight="1" x14ac:dyDescent="0.2">
      <c r="A1395" s="61"/>
      <c r="B1395" s="61"/>
      <c r="C1395" s="93">
        <v>6409</v>
      </c>
      <c r="D1395" s="65" t="s">
        <v>72</v>
      </c>
      <c r="E1395" s="94">
        <v>25920840.460000001</v>
      </c>
    </row>
    <row r="1396" spans="1:5" customFormat="1" ht="15" customHeight="1" x14ac:dyDescent="0.2">
      <c r="A1396" s="61"/>
      <c r="B1396" s="61"/>
      <c r="C1396" s="93">
        <v>6409</v>
      </c>
      <c r="D1396" s="74" t="s">
        <v>82</v>
      </c>
      <c r="E1396" s="94">
        <v>12330000</v>
      </c>
    </row>
    <row r="1397" spans="1:5" customFormat="1" ht="15" customHeight="1" x14ac:dyDescent="0.2">
      <c r="A1397" s="61"/>
      <c r="B1397" s="61"/>
      <c r="C1397" s="66" t="s">
        <v>40</v>
      </c>
      <c r="D1397" s="96"/>
      <c r="E1397" s="97">
        <f>SUM(E1393:E1396)</f>
        <v>115949798.97</v>
      </c>
    </row>
    <row r="1398" spans="1:5" customFormat="1" ht="15" customHeight="1" x14ac:dyDescent="0.2">
      <c r="A1398" s="61"/>
      <c r="B1398" s="61"/>
      <c r="C1398" s="61"/>
      <c r="D1398" s="61"/>
      <c r="E1398" s="61"/>
    </row>
    <row r="1399" spans="1:5" customFormat="1" ht="15" customHeight="1" x14ac:dyDescent="0.2">
      <c r="A1399" s="61"/>
      <c r="B1399" s="61"/>
      <c r="C1399" s="61"/>
      <c r="D1399" s="61"/>
      <c r="E1399" s="61"/>
    </row>
    <row r="1400" spans="1:5" customFormat="1" ht="15" customHeight="1" x14ac:dyDescent="0.2">
      <c r="A1400" s="61"/>
      <c r="B1400" s="61"/>
      <c r="C1400" s="61"/>
      <c r="D1400" s="61"/>
      <c r="E1400" s="61"/>
    </row>
    <row r="1401" spans="1:5" customFormat="1" ht="15" customHeight="1" x14ac:dyDescent="0.2">
      <c r="A1401" s="61"/>
      <c r="B1401" s="61"/>
      <c r="C1401" s="61"/>
      <c r="D1401" s="61"/>
      <c r="E1401" s="61"/>
    </row>
    <row r="1402" spans="1:5" customFormat="1" ht="15" customHeight="1" x14ac:dyDescent="0.2">
      <c r="A1402" s="61"/>
      <c r="B1402" s="61"/>
      <c r="C1402" s="61"/>
      <c r="D1402" s="61"/>
      <c r="E1402" s="61"/>
    </row>
    <row r="1403" spans="1:5" customFormat="1" ht="15" customHeight="1" x14ac:dyDescent="0.2">
      <c r="A1403" s="61"/>
      <c r="B1403" s="61"/>
      <c r="C1403" s="61"/>
      <c r="D1403" s="61"/>
      <c r="E1403" s="61"/>
    </row>
    <row r="1404" spans="1:5" customFormat="1" ht="15" customHeight="1" x14ac:dyDescent="0.2">
      <c r="A1404" s="61"/>
      <c r="B1404" s="61"/>
      <c r="C1404" s="61"/>
      <c r="D1404" s="61"/>
      <c r="E1404" s="61"/>
    </row>
    <row r="1405" spans="1:5" customFormat="1" ht="15" customHeight="1" x14ac:dyDescent="0.2">
      <c r="A1405" s="61"/>
      <c r="B1405" s="61"/>
      <c r="C1405" s="61"/>
      <c r="D1405" s="61"/>
      <c r="E1405" s="61"/>
    </row>
    <row r="1406" spans="1:5" customFormat="1" ht="15" customHeight="1" x14ac:dyDescent="0.25">
      <c r="A1406" s="51" t="s">
        <v>17</v>
      </c>
      <c r="B1406" s="52"/>
      <c r="C1406" s="52"/>
      <c r="D1406" s="61"/>
      <c r="E1406" s="61"/>
    </row>
    <row r="1407" spans="1:5" customFormat="1" ht="15" customHeight="1" x14ac:dyDescent="0.2">
      <c r="A1407" s="87" t="s">
        <v>62</v>
      </c>
      <c r="B1407" s="52"/>
      <c r="C1407" s="52"/>
      <c r="D1407" s="52"/>
      <c r="E1407" s="53" t="s">
        <v>96</v>
      </c>
    </row>
    <row r="1408" spans="1:5" customFormat="1" ht="15" customHeight="1" x14ac:dyDescent="0.2">
      <c r="A1408" s="61"/>
      <c r="B1408" s="61"/>
      <c r="C1408" s="61"/>
      <c r="D1408" s="61"/>
      <c r="E1408" s="61"/>
    </row>
    <row r="1409" spans="1:9" customFormat="1" ht="15" customHeight="1" x14ac:dyDescent="0.2">
      <c r="A1409" s="61"/>
      <c r="B1409" s="61"/>
      <c r="C1409" s="44" t="s">
        <v>36</v>
      </c>
      <c r="D1409" s="77" t="s">
        <v>50</v>
      </c>
      <c r="E1409" s="44" t="s">
        <v>38</v>
      </c>
      <c r="G1409" s="107"/>
      <c r="I1409" s="107"/>
    </row>
    <row r="1410" spans="1:9" customFormat="1" ht="15" customHeight="1" x14ac:dyDescent="0.2">
      <c r="A1410" s="61"/>
      <c r="B1410" s="61"/>
      <c r="C1410" s="46"/>
      <c r="D1410" s="79" t="s">
        <v>71</v>
      </c>
      <c r="E1410" s="37">
        <v>464745</v>
      </c>
      <c r="G1410" s="107"/>
      <c r="I1410" s="107"/>
    </row>
    <row r="1411" spans="1:9" customFormat="1" ht="15" customHeight="1" x14ac:dyDescent="0.2">
      <c r="A1411" s="61"/>
      <c r="B1411" s="61"/>
      <c r="C1411" s="46"/>
      <c r="D1411" s="65" t="s">
        <v>51</v>
      </c>
      <c r="E1411" s="37">
        <v>93000</v>
      </c>
      <c r="G1411" s="107"/>
      <c r="I1411" s="107"/>
    </row>
    <row r="1412" spans="1:9" customFormat="1" ht="15" customHeight="1" x14ac:dyDescent="0.2">
      <c r="A1412" s="61"/>
      <c r="B1412" s="61"/>
      <c r="C1412" s="46"/>
      <c r="D1412" s="79" t="s">
        <v>71</v>
      </c>
      <c r="E1412" s="37">
        <v>232848.1</v>
      </c>
      <c r="G1412" s="107"/>
      <c r="I1412" s="107"/>
    </row>
    <row r="1413" spans="1:9" customFormat="1" ht="15" customHeight="1" x14ac:dyDescent="0.2">
      <c r="A1413" s="61"/>
      <c r="B1413" s="61"/>
      <c r="C1413" s="66" t="s">
        <v>40</v>
      </c>
      <c r="D1413" s="67"/>
      <c r="E1413" s="68">
        <f>SUM(E1410:E1412)</f>
        <v>790593.1</v>
      </c>
      <c r="G1413" s="107"/>
      <c r="I1413" s="107"/>
    </row>
    <row r="1414" spans="1:9" customFormat="1" ht="15" customHeight="1" x14ac:dyDescent="0.2">
      <c r="A1414" s="61"/>
      <c r="B1414" s="61"/>
      <c r="C1414" s="61"/>
      <c r="D1414" s="61"/>
      <c r="E1414" s="61"/>
      <c r="G1414" s="107"/>
      <c r="I1414" s="107"/>
    </row>
    <row r="1415" spans="1:9" customFormat="1" ht="15" customHeight="1" x14ac:dyDescent="0.25">
      <c r="A1415" s="51" t="s">
        <v>17</v>
      </c>
      <c r="B1415" s="52"/>
      <c r="C1415" s="52"/>
      <c r="D1415" s="61"/>
      <c r="E1415" s="61"/>
      <c r="G1415" s="107"/>
      <c r="I1415" s="107"/>
    </row>
    <row r="1416" spans="1:9" customFormat="1" ht="15" customHeight="1" x14ac:dyDescent="0.2">
      <c r="A1416" s="87" t="s">
        <v>62</v>
      </c>
      <c r="B1416" s="52"/>
      <c r="C1416" s="52"/>
      <c r="D1416" s="52"/>
      <c r="E1416" s="53" t="s">
        <v>63</v>
      </c>
      <c r="G1416" s="107"/>
      <c r="I1416" s="107"/>
    </row>
    <row r="1417" spans="1:9" customFormat="1" ht="15" customHeight="1" x14ac:dyDescent="0.2">
      <c r="A1417" s="61"/>
      <c r="B1417" s="62"/>
      <c r="C1417" s="52"/>
      <c r="D1417" s="61"/>
      <c r="E1417" s="63"/>
      <c r="G1417" s="107"/>
      <c r="I1417" s="107"/>
    </row>
    <row r="1418" spans="1:9" customFormat="1" ht="15" customHeight="1" x14ac:dyDescent="0.2">
      <c r="A1418" s="69"/>
      <c r="B1418" s="69"/>
      <c r="C1418" s="44" t="s">
        <v>36</v>
      </c>
      <c r="D1418" s="77" t="s">
        <v>50</v>
      </c>
      <c r="E1418" s="44" t="s">
        <v>38</v>
      </c>
      <c r="G1418" s="107"/>
      <c r="I1418" s="107"/>
    </row>
    <row r="1419" spans="1:9" customFormat="1" ht="15" customHeight="1" x14ac:dyDescent="0.2">
      <c r="A1419" s="178"/>
      <c r="B1419" s="72"/>
      <c r="C1419" s="46">
        <v>2143</v>
      </c>
      <c r="D1419" s="65" t="s">
        <v>51</v>
      </c>
      <c r="E1419" s="37">
        <v>180000</v>
      </c>
      <c r="G1419" s="107"/>
      <c r="I1419" s="107"/>
    </row>
    <row r="1420" spans="1:9" customFormat="1" ht="15" customHeight="1" x14ac:dyDescent="0.2">
      <c r="A1420" s="178"/>
      <c r="B1420" s="72"/>
      <c r="C1420" s="46">
        <v>4357</v>
      </c>
      <c r="D1420" s="65" t="s">
        <v>51</v>
      </c>
      <c r="E1420" s="37">
        <v>266814</v>
      </c>
      <c r="G1420" s="107"/>
      <c r="I1420" s="107"/>
    </row>
    <row r="1421" spans="1:9" customFormat="1" ht="15" customHeight="1" x14ac:dyDescent="0.2">
      <c r="A1421" s="95"/>
      <c r="B1421" s="52"/>
      <c r="C1421" s="66" t="s">
        <v>40</v>
      </c>
      <c r="D1421" s="67"/>
      <c r="E1421" s="68">
        <f>SUM(E1419:E1420)</f>
        <v>446814</v>
      </c>
      <c r="G1421" s="107">
        <f>+E1413+E1421</f>
        <v>1237407.1000000001</v>
      </c>
      <c r="I1421" s="107"/>
    </row>
    <row r="1422" spans="1:9" customFormat="1" ht="15" customHeight="1" x14ac:dyDescent="0.2">
      <c r="G1422" s="107">
        <f>SUM(E1331,E1339,E1346,E1360,E1369,E1376,E1380,E1387,E1397,E1413,E1421)</f>
        <v>160481206.06999999</v>
      </c>
      <c r="I1422" s="107">
        <v>160481206.06999999</v>
      </c>
    </row>
    <row r="1423" spans="1:9" customFormat="1" ht="15" customHeight="1" x14ac:dyDescent="0.2">
      <c r="G1423" s="107">
        <v>17000000</v>
      </c>
      <c r="I1423" s="107"/>
    </row>
    <row r="1424" spans="1:9" customFormat="1" ht="15" customHeight="1" x14ac:dyDescent="0.25">
      <c r="A1424" s="99" t="s">
        <v>285</v>
      </c>
      <c r="G1424" s="107">
        <f>SUM(G1422:G1423)</f>
        <v>177481206.06999999</v>
      </c>
      <c r="I1424" s="107"/>
    </row>
    <row r="1425" spans="1:5" customFormat="1" ht="15" customHeight="1" x14ac:dyDescent="0.2">
      <c r="A1425" s="202" t="s">
        <v>235</v>
      </c>
      <c r="B1425" s="202"/>
      <c r="C1425" s="202"/>
      <c r="D1425" s="202"/>
      <c r="E1425" s="202"/>
    </row>
    <row r="1426" spans="1:5" customFormat="1" ht="15" customHeight="1" x14ac:dyDescent="0.2">
      <c r="A1426" s="202"/>
      <c r="B1426" s="202"/>
      <c r="C1426" s="202"/>
      <c r="D1426" s="202"/>
      <c r="E1426" s="202"/>
    </row>
    <row r="1427" spans="1:5" customFormat="1" ht="15" customHeight="1" x14ac:dyDescent="0.2">
      <c r="A1427" s="201" t="s">
        <v>286</v>
      </c>
      <c r="B1427" s="201"/>
      <c r="C1427" s="201"/>
      <c r="D1427" s="201"/>
      <c r="E1427" s="201"/>
    </row>
    <row r="1428" spans="1:5" customFormat="1" ht="15" customHeight="1" x14ac:dyDescent="0.2">
      <c r="A1428" s="201"/>
      <c r="B1428" s="201"/>
      <c r="C1428" s="201"/>
      <c r="D1428" s="201"/>
      <c r="E1428" s="201"/>
    </row>
    <row r="1429" spans="1:5" customFormat="1" ht="15" customHeight="1" x14ac:dyDescent="0.2">
      <c r="A1429" s="201"/>
      <c r="B1429" s="201"/>
      <c r="C1429" s="201"/>
      <c r="D1429" s="201"/>
      <c r="E1429" s="201"/>
    </row>
    <row r="1430" spans="1:5" customFormat="1" ht="15" customHeight="1" x14ac:dyDescent="0.2">
      <c r="A1430" s="201"/>
      <c r="B1430" s="201"/>
      <c r="C1430" s="201"/>
      <c r="D1430" s="201"/>
      <c r="E1430" s="201"/>
    </row>
    <row r="1431" spans="1:5" customFormat="1" ht="15" customHeight="1" x14ac:dyDescent="0.2">
      <c r="A1431" s="201"/>
      <c r="B1431" s="201"/>
      <c r="C1431" s="201"/>
      <c r="D1431" s="201"/>
      <c r="E1431" s="201"/>
    </row>
    <row r="1432" spans="1:5" customFormat="1" ht="15" customHeight="1" x14ac:dyDescent="0.2">
      <c r="A1432" s="201"/>
      <c r="B1432" s="201"/>
      <c r="C1432" s="201"/>
      <c r="D1432" s="201"/>
      <c r="E1432" s="201"/>
    </row>
    <row r="1433" spans="1:5" customFormat="1" ht="15" customHeight="1" x14ac:dyDescent="0.2">
      <c r="A1433" s="201"/>
      <c r="B1433" s="201"/>
      <c r="C1433" s="201"/>
      <c r="D1433" s="201"/>
      <c r="E1433" s="201"/>
    </row>
    <row r="1434" spans="1:5" customFormat="1" ht="15" customHeight="1" x14ac:dyDescent="0.2">
      <c r="A1434" s="201"/>
      <c r="B1434" s="201"/>
      <c r="C1434" s="201"/>
      <c r="D1434" s="201"/>
      <c r="E1434" s="201"/>
    </row>
    <row r="1435" spans="1:5" customFormat="1" ht="15" customHeight="1" x14ac:dyDescent="0.2">
      <c r="A1435" s="103"/>
      <c r="B1435" s="103"/>
      <c r="C1435" s="116"/>
      <c r="D1435" s="26"/>
      <c r="E1435" s="117"/>
    </row>
    <row r="1436" spans="1:5" customFormat="1" ht="15" customHeight="1" x14ac:dyDescent="0.25">
      <c r="A1436" s="25" t="s">
        <v>17</v>
      </c>
      <c r="B1436" s="26"/>
      <c r="C1436" s="26"/>
      <c r="D1436" s="26"/>
      <c r="E1436" s="26"/>
    </row>
    <row r="1437" spans="1:5" customFormat="1" ht="15" customHeight="1" x14ac:dyDescent="0.2">
      <c r="A1437" s="27" t="s">
        <v>33</v>
      </c>
      <c r="B1437" s="26"/>
      <c r="C1437" s="26"/>
      <c r="D1437" s="26"/>
      <c r="E1437" s="28" t="s">
        <v>34</v>
      </c>
    </row>
    <row r="1438" spans="1:5" customFormat="1" ht="15" customHeight="1" x14ac:dyDescent="0.25">
      <c r="A1438" s="54"/>
      <c r="B1438" s="25"/>
      <c r="C1438" s="26"/>
      <c r="D1438" s="26"/>
      <c r="E1438" s="30"/>
    </row>
    <row r="1439" spans="1:5" customFormat="1" ht="15" customHeight="1" x14ac:dyDescent="0.2">
      <c r="A1439" s="70"/>
      <c r="B1439" s="70"/>
      <c r="C1439" s="31" t="s">
        <v>36</v>
      </c>
      <c r="D1439" s="91" t="s">
        <v>50</v>
      </c>
      <c r="E1439" s="33" t="s">
        <v>38</v>
      </c>
    </row>
    <row r="1440" spans="1:5" customFormat="1" ht="15" customHeight="1" x14ac:dyDescent="0.2">
      <c r="A1440" s="129"/>
      <c r="B1440" s="72"/>
      <c r="C1440" s="130">
        <v>6409</v>
      </c>
      <c r="D1440" s="65" t="s">
        <v>72</v>
      </c>
      <c r="E1440" s="82">
        <v>-5950000</v>
      </c>
    </row>
    <row r="1441" spans="1:5" customFormat="1" ht="15" customHeight="1" x14ac:dyDescent="0.2">
      <c r="A1441" s="129"/>
      <c r="B1441" s="131"/>
      <c r="C1441" s="39" t="s">
        <v>40</v>
      </c>
      <c r="D1441" s="40"/>
      <c r="E1441" s="41">
        <f>SUM(E1440:E1440)</f>
        <v>-5950000</v>
      </c>
    </row>
    <row r="1442" spans="1:5" customFormat="1" ht="15" customHeight="1" x14ac:dyDescent="0.2">
      <c r="A1442" s="129"/>
      <c r="B1442" s="131"/>
      <c r="C1442" s="116"/>
      <c r="D1442" s="26"/>
      <c r="E1442" s="117"/>
    </row>
    <row r="1443" spans="1:5" customFormat="1" ht="15" customHeight="1" x14ac:dyDescent="0.25">
      <c r="A1443" s="51" t="s">
        <v>17</v>
      </c>
      <c r="B1443" s="52"/>
      <c r="C1443" s="52"/>
    </row>
    <row r="1444" spans="1:5" customFormat="1" ht="15" customHeight="1" x14ac:dyDescent="0.2">
      <c r="A1444" s="87" t="s">
        <v>185</v>
      </c>
      <c r="B1444" s="61"/>
      <c r="C1444" s="61"/>
      <c r="D1444" s="61"/>
      <c r="E1444" s="61" t="s">
        <v>186</v>
      </c>
    </row>
    <row r="1445" spans="1:5" customFormat="1" ht="15" customHeight="1" x14ac:dyDescent="0.2">
      <c r="A1445" s="61"/>
      <c r="B1445" s="62"/>
      <c r="C1445" s="52"/>
      <c r="D1445" s="60"/>
      <c r="E1445" s="63"/>
    </row>
    <row r="1446" spans="1:5" customFormat="1" ht="15" customHeight="1" x14ac:dyDescent="0.2">
      <c r="B1446" s="44" t="s">
        <v>35</v>
      </c>
      <c r="C1446" s="44" t="s">
        <v>36</v>
      </c>
      <c r="D1446" s="77" t="s">
        <v>37</v>
      </c>
      <c r="E1446" s="33" t="s">
        <v>38</v>
      </c>
    </row>
    <row r="1447" spans="1:5" customFormat="1" ht="15" customHeight="1" x14ac:dyDescent="0.2">
      <c r="B1447" s="120">
        <v>883</v>
      </c>
      <c r="C1447" s="56"/>
      <c r="D1447" s="65" t="s">
        <v>90</v>
      </c>
      <c r="E1447" s="37">
        <v>5950000</v>
      </c>
    </row>
    <row r="1448" spans="1:5" customFormat="1" ht="15" customHeight="1" x14ac:dyDescent="0.2">
      <c r="B1448" s="120"/>
      <c r="C1448" s="66" t="s">
        <v>40</v>
      </c>
      <c r="D1448" s="67"/>
      <c r="E1448" s="68">
        <f>SUM(E1447:E1447)</f>
        <v>5950000</v>
      </c>
    </row>
    <row r="1449" spans="1:5" customFormat="1" ht="15" customHeight="1" x14ac:dyDescent="0.2"/>
    <row r="1450" spans="1:5" customFormat="1" ht="15" customHeight="1" x14ac:dyDescent="0.2"/>
    <row r="1451" spans="1:5" customFormat="1" ht="15" customHeight="1" x14ac:dyDescent="0.2"/>
    <row r="1452" spans="1:5" customFormat="1" ht="15" customHeight="1" x14ac:dyDescent="0.2"/>
    <row r="1453" spans="1:5" customFormat="1" ht="15" customHeight="1" x14ac:dyDescent="0.2"/>
    <row r="1454" spans="1:5" customFormat="1" ht="15" customHeight="1" x14ac:dyDescent="0.2"/>
    <row r="1455" spans="1:5" customFormat="1" ht="15" customHeight="1" x14ac:dyDescent="0.2"/>
    <row r="1456" spans="1:5" customFormat="1" ht="15" customHeight="1" x14ac:dyDescent="0.2"/>
    <row r="1457" spans="1:5" customFormat="1" ht="15" customHeight="1" x14ac:dyDescent="0.2"/>
    <row r="1458" spans="1:5" customFormat="1" ht="15" customHeight="1" x14ac:dyDescent="0.25">
      <c r="A1458" s="99" t="s">
        <v>287</v>
      </c>
    </row>
    <row r="1459" spans="1:5" customFormat="1" ht="15" customHeight="1" x14ac:dyDescent="0.2">
      <c r="A1459" s="202" t="s">
        <v>30</v>
      </c>
      <c r="B1459" s="202"/>
      <c r="C1459" s="202"/>
      <c r="D1459" s="202"/>
      <c r="E1459" s="202"/>
    </row>
    <row r="1460" spans="1:5" customFormat="1" ht="15" customHeight="1" x14ac:dyDescent="0.2">
      <c r="A1460" s="201" t="s">
        <v>468</v>
      </c>
      <c r="B1460" s="201"/>
      <c r="C1460" s="201"/>
      <c r="D1460" s="201"/>
      <c r="E1460" s="201"/>
    </row>
    <row r="1461" spans="1:5" customFormat="1" ht="15" customHeight="1" x14ac:dyDescent="0.2">
      <c r="A1461" s="201"/>
      <c r="B1461" s="201"/>
      <c r="C1461" s="201"/>
      <c r="D1461" s="201"/>
      <c r="E1461" s="201"/>
    </row>
    <row r="1462" spans="1:5" customFormat="1" ht="15" customHeight="1" x14ac:dyDescent="0.2">
      <c r="A1462" s="201"/>
      <c r="B1462" s="201"/>
      <c r="C1462" s="201"/>
      <c r="D1462" s="201"/>
      <c r="E1462" s="201"/>
    </row>
    <row r="1463" spans="1:5" customFormat="1" ht="15" customHeight="1" x14ac:dyDescent="0.2">
      <c r="A1463" s="201"/>
      <c r="B1463" s="201"/>
      <c r="C1463" s="201"/>
      <c r="D1463" s="201"/>
      <c r="E1463" s="201"/>
    </row>
    <row r="1464" spans="1:5" customFormat="1" ht="15" customHeight="1" x14ac:dyDescent="0.2">
      <c r="A1464" s="201"/>
      <c r="B1464" s="201"/>
      <c r="C1464" s="201"/>
      <c r="D1464" s="201"/>
      <c r="E1464" s="201"/>
    </row>
    <row r="1465" spans="1:5" customFormat="1" ht="15" customHeight="1" x14ac:dyDescent="0.2">
      <c r="A1465" s="201"/>
      <c r="B1465" s="201"/>
      <c r="C1465" s="201"/>
      <c r="D1465" s="201"/>
      <c r="E1465" s="201"/>
    </row>
    <row r="1466" spans="1:5" customFormat="1" ht="15" customHeight="1" x14ac:dyDescent="0.2"/>
    <row r="1467" spans="1:5" customFormat="1" ht="15" customHeight="1" x14ac:dyDescent="0.25">
      <c r="A1467" s="25" t="s">
        <v>1</v>
      </c>
      <c r="B1467" s="26"/>
      <c r="C1467" s="26"/>
      <c r="D1467" s="26"/>
      <c r="E1467" s="26"/>
    </row>
    <row r="1468" spans="1:5" customFormat="1" ht="15" customHeight="1" x14ac:dyDescent="0.2">
      <c r="A1468" s="27" t="s">
        <v>33</v>
      </c>
      <c r="B1468" s="26"/>
      <c r="C1468" s="26"/>
      <c r="D1468" s="26"/>
      <c r="E1468" s="28" t="s">
        <v>34</v>
      </c>
    </row>
    <row r="1469" spans="1:5" customFormat="1" ht="15" customHeight="1" x14ac:dyDescent="0.25">
      <c r="A1469" s="54"/>
      <c r="B1469" s="25"/>
      <c r="C1469" s="26"/>
      <c r="D1469" s="26"/>
      <c r="E1469" s="30"/>
    </row>
    <row r="1470" spans="1:5" customFormat="1" ht="15" customHeight="1" x14ac:dyDescent="0.2">
      <c r="B1470" s="44" t="s">
        <v>35</v>
      </c>
      <c r="C1470" s="31" t="s">
        <v>36</v>
      </c>
      <c r="D1470" s="32" t="s">
        <v>37</v>
      </c>
      <c r="E1470" s="33" t="s">
        <v>38</v>
      </c>
    </row>
    <row r="1471" spans="1:5" customFormat="1" ht="15" customHeight="1" x14ac:dyDescent="0.2">
      <c r="B1471" s="55">
        <v>14</v>
      </c>
      <c r="C1471" s="93">
        <v>6172</v>
      </c>
      <c r="D1471" s="112" t="s">
        <v>86</v>
      </c>
      <c r="E1471" s="75">
        <v>50957.8</v>
      </c>
    </row>
    <row r="1472" spans="1:5" customFormat="1" ht="15" customHeight="1" x14ac:dyDescent="0.2">
      <c r="B1472" s="55">
        <v>20</v>
      </c>
      <c r="C1472" s="93">
        <v>6172</v>
      </c>
      <c r="D1472" s="112" t="s">
        <v>86</v>
      </c>
      <c r="E1472" s="75">
        <v>15288</v>
      </c>
    </row>
    <row r="1473" spans="1:5" customFormat="1" ht="15" customHeight="1" x14ac:dyDescent="0.2">
      <c r="B1473" s="55"/>
      <c r="C1473" s="39" t="s">
        <v>40</v>
      </c>
      <c r="D1473" s="40"/>
      <c r="E1473" s="41">
        <f>SUM(E1471:E1472)</f>
        <v>66245.8</v>
      </c>
    </row>
    <row r="1474" spans="1:5" customFormat="1" ht="15" customHeight="1" x14ac:dyDescent="0.2"/>
    <row r="1475" spans="1:5" customFormat="1" ht="15" customHeight="1" x14ac:dyDescent="0.25">
      <c r="A1475" s="25" t="s">
        <v>17</v>
      </c>
      <c r="B1475" s="26"/>
      <c r="C1475" s="26"/>
      <c r="D1475" s="26"/>
      <c r="E1475" s="26"/>
    </row>
    <row r="1476" spans="1:5" customFormat="1" ht="15" customHeight="1" x14ac:dyDescent="0.2">
      <c r="A1476" s="27" t="s">
        <v>33</v>
      </c>
      <c r="B1476" s="26"/>
      <c r="C1476" s="26"/>
      <c r="D1476" s="26"/>
      <c r="E1476" s="28" t="s">
        <v>34</v>
      </c>
    </row>
    <row r="1477" spans="1:5" customFormat="1" ht="15" customHeight="1" x14ac:dyDescent="0.25">
      <c r="A1477" s="54"/>
      <c r="B1477" s="25"/>
      <c r="C1477" s="26"/>
      <c r="D1477" s="26"/>
      <c r="E1477" s="30"/>
    </row>
    <row r="1478" spans="1:5" customFormat="1" ht="15" customHeight="1" x14ac:dyDescent="0.2">
      <c r="A1478" s="70"/>
      <c r="B1478" s="70"/>
      <c r="C1478" s="31" t="s">
        <v>36</v>
      </c>
      <c r="D1478" s="91" t="s">
        <v>50</v>
      </c>
      <c r="E1478" s="33" t="s">
        <v>38</v>
      </c>
    </row>
    <row r="1479" spans="1:5" customFormat="1" ht="15" customHeight="1" x14ac:dyDescent="0.2">
      <c r="A1479" s="129"/>
      <c r="B1479" s="72"/>
      <c r="C1479" s="130">
        <v>6409</v>
      </c>
      <c r="D1479" s="65" t="s">
        <v>72</v>
      </c>
      <c r="E1479" s="82">
        <v>66245.8</v>
      </c>
    </row>
    <row r="1480" spans="1:5" customFormat="1" ht="15" customHeight="1" x14ac:dyDescent="0.2">
      <c r="A1480" s="129"/>
      <c r="B1480" s="131"/>
      <c r="C1480" s="39" t="s">
        <v>40</v>
      </c>
      <c r="D1480" s="40"/>
      <c r="E1480" s="41">
        <f>SUM(E1479:E1479)</f>
        <v>66245.8</v>
      </c>
    </row>
    <row r="1481" spans="1:5" customFormat="1" ht="15" customHeight="1" x14ac:dyDescent="0.2"/>
    <row r="1482" spans="1:5" customFormat="1" ht="15" customHeight="1" x14ac:dyDescent="0.2"/>
    <row r="1483" spans="1:5" customFormat="1" ht="15" customHeight="1" x14ac:dyDescent="0.25">
      <c r="A1483" s="99" t="s">
        <v>288</v>
      </c>
    </row>
    <row r="1484" spans="1:5" customFormat="1" ht="15" customHeight="1" x14ac:dyDescent="0.2">
      <c r="A1484" s="202" t="s">
        <v>289</v>
      </c>
      <c r="B1484" s="202"/>
      <c r="C1484" s="202"/>
      <c r="D1484" s="202"/>
      <c r="E1484" s="202"/>
    </row>
    <row r="1485" spans="1:5" customFormat="1" ht="15" customHeight="1" x14ac:dyDescent="0.2">
      <c r="A1485" s="202"/>
      <c r="B1485" s="202"/>
      <c r="C1485" s="202"/>
      <c r="D1485" s="202"/>
      <c r="E1485" s="202"/>
    </row>
    <row r="1486" spans="1:5" customFormat="1" ht="15" customHeight="1" x14ac:dyDescent="0.2">
      <c r="A1486" s="201" t="s">
        <v>290</v>
      </c>
      <c r="B1486" s="201"/>
      <c r="C1486" s="201"/>
      <c r="D1486" s="201"/>
      <c r="E1486" s="201"/>
    </row>
    <row r="1487" spans="1:5" customFormat="1" ht="15" customHeight="1" x14ac:dyDescent="0.2">
      <c r="A1487" s="201"/>
      <c r="B1487" s="201"/>
      <c r="C1487" s="201"/>
      <c r="D1487" s="201"/>
      <c r="E1487" s="201"/>
    </row>
    <row r="1488" spans="1:5" customFormat="1" ht="15" customHeight="1" x14ac:dyDescent="0.2">
      <c r="A1488" s="201"/>
      <c r="B1488" s="201"/>
      <c r="C1488" s="201"/>
      <c r="D1488" s="201"/>
      <c r="E1488" s="201"/>
    </row>
    <row r="1489" spans="1:5" customFormat="1" ht="15" customHeight="1" x14ac:dyDescent="0.2">
      <c r="A1489" s="201"/>
      <c r="B1489" s="201"/>
      <c r="C1489" s="201"/>
      <c r="D1489" s="201"/>
      <c r="E1489" s="201"/>
    </row>
    <row r="1490" spans="1:5" customFormat="1" ht="15" customHeight="1" x14ac:dyDescent="0.2">
      <c r="A1490" s="124"/>
      <c r="B1490" s="124"/>
      <c r="C1490" s="124"/>
      <c r="D1490" s="124"/>
      <c r="E1490" s="124"/>
    </row>
    <row r="1491" spans="1:5" customFormat="1" ht="15" customHeight="1" x14ac:dyDescent="0.25">
      <c r="A1491" s="25" t="s">
        <v>17</v>
      </c>
      <c r="B1491" s="26"/>
      <c r="C1491" s="26"/>
      <c r="D1491" s="26"/>
      <c r="E1491" s="26"/>
    </row>
    <row r="1492" spans="1:5" customFormat="1" ht="15" customHeight="1" x14ac:dyDescent="0.2">
      <c r="A1492" s="27" t="s">
        <v>87</v>
      </c>
      <c r="E1492" s="54" t="s">
        <v>88</v>
      </c>
    </row>
    <row r="1493" spans="1:5" customFormat="1" ht="15" customHeight="1" x14ac:dyDescent="0.25">
      <c r="A1493" s="25"/>
      <c r="B1493" s="54"/>
      <c r="C1493" s="26"/>
      <c r="D1493" s="26"/>
      <c r="E1493" s="30"/>
    </row>
    <row r="1494" spans="1:5" customFormat="1" ht="15" customHeight="1" x14ac:dyDescent="0.2">
      <c r="A1494" s="69"/>
      <c r="B1494" s="69"/>
      <c r="C1494" s="31" t="s">
        <v>36</v>
      </c>
      <c r="D1494" s="77" t="s">
        <v>50</v>
      </c>
      <c r="E1494" s="33" t="s">
        <v>38</v>
      </c>
    </row>
    <row r="1495" spans="1:5" customFormat="1" ht="15" customHeight="1" x14ac:dyDescent="0.2">
      <c r="A1495" s="178"/>
      <c r="B1495" s="78"/>
      <c r="C1495" s="73">
        <v>5273</v>
      </c>
      <c r="D1495" s="65" t="s">
        <v>51</v>
      </c>
      <c r="E1495" s="75">
        <v>-200000</v>
      </c>
    </row>
    <row r="1496" spans="1:5" customFormat="1" ht="15" customHeight="1" x14ac:dyDescent="0.2">
      <c r="A1496" s="71"/>
      <c r="B1496" s="78"/>
      <c r="C1496" s="39" t="s">
        <v>40</v>
      </c>
      <c r="D1496" s="40"/>
      <c r="E1496" s="41">
        <f>SUM(E1495:E1495)</f>
        <v>-200000</v>
      </c>
    </row>
    <row r="1497" spans="1:5" customFormat="1" ht="15" customHeight="1" x14ac:dyDescent="0.2"/>
    <row r="1498" spans="1:5" customFormat="1" ht="15" customHeight="1" x14ac:dyDescent="0.25">
      <c r="A1498" s="25" t="s">
        <v>17</v>
      </c>
      <c r="B1498" s="26"/>
      <c r="C1498" s="26"/>
      <c r="D1498" s="26"/>
      <c r="E1498" s="54"/>
    </row>
    <row r="1499" spans="1:5" customFormat="1" ht="15" customHeight="1" x14ac:dyDescent="0.2">
      <c r="A1499" s="27" t="s">
        <v>213</v>
      </c>
      <c r="B1499" s="113"/>
      <c r="C1499" s="26"/>
      <c r="D1499" s="26"/>
      <c r="E1499" s="28" t="s">
        <v>214</v>
      </c>
    </row>
    <row r="1500" spans="1:5" customFormat="1" ht="15" customHeight="1" x14ac:dyDescent="0.2">
      <c r="A1500" s="27"/>
      <c r="B1500" s="54"/>
      <c r="C1500" s="26"/>
      <c r="D1500" s="26"/>
      <c r="E1500" s="30"/>
    </row>
    <row r="1501" spans="1:5" customFormat="1" ht="15" customHeight="1" x14ac:dyDescent="0.2">
      <c r="A1501" s="69"/>
      <c r="B1501" s="70"/>
      <c r="C1501" s="31" t="s">
        <v>36</v>
      </c>
      <c r="D1501" s="77" t="s">
        <v>50</v>
      </c>
      <c r="E1501" s="44" t="s">
        <v>38</v>
      </c>
    </row>
    <row r="1502" spans="1:5" customFormat="1" ht="15" customHeight="1" x14ac:dyDescent="0.2">
      <c r="A1502" s="106"/>
      <c r="B1502" s="72"/>
      <c r="C1502" s="73">
        <v>6113</v>
      </c>
      <c r="D1502" s="65" t="s">
        <v>51</v>
      </c>
      <c r="E1502" s="75">
        <v>200000</v>
      </c>
    </row>
    <row r="1503" spans="1:5" customFormat="1" ht="15" customHeight="1" x14ac:dyDescent="0.2">
      <c r="A1503" s="103"/>
      <c r="B1503" s="88"/>
      <c r="C1503" s="66" t="s">
        <v>40</v>
      </c>
      <c r="D1503" s="67"/>
      <c r="E1503" s="68">
        <f>SUM(E1502:E1502)</f>
        <v>200000</v>
      </c>
    </row>
    <row r="1504" spans="1:5" customFormat="1" ht="15" customHeight="1" x14ac:dyDescent="0.2"/>
    <row r="1505" spans="1:5" customFormat="1" ht="15" customHeight="1" x14ac:dyDescent="0.2"/>
    <row r="1506" spans="1:5" customFormat="1" ht="15" customHeight="1" x14ac:dyDescent="0.2"/>
    <row r="1507" spans="1:5" customFormat="1" ht="15" customHeight="1" x14ac:dyDescent="0.2"/>
    <row r="1508" spans="1:5" customFormat="1" ht="15" customHeight="1" x14ac:dyDescent="0.2"/>
    <row r="1509" spans="1:5" customFormat="1" ht="15" customHeight="1" x14ac:dyDescent="0.25">
      <c r="A1509" s="99" t="s">
        <v>291</v>
      </c>
    </row>
    <row r="1510" spans="1:5" customFormat="1" ht="15" customHeight="1" x14ac:dyDescent="0.2">
      <c r="A1510" s="204" t="s">
        <v>78</v>
      </c>
      <c r="B1510" s="204"/>
      <c r="C1510" s="204"/>
      <c r="D1510" s="204"/>
      <c r="E1510" s="204"/>
    </row>
    <row r="1511" spans="1:5" customFormat="1" ht="15" customHeight="1" x14ac:dyDescent="0.2">
      <c r="A1511" s="204"/>
      <c r="B1511" s="204"/>
      <c r="C1511" s="204"/>
      <c r="D1511" s="204"/>
      <c r="E1511" s="204"/>
    </row>
    <row r="1512" spans="1:5" customFormat="1" ht="15" customHeight="1" x14ac:dyDescent="0.2">
      <c r="A1512" s="201" t="s">
        <v>292</v>
      </c>
      <c r="B1512" s="201"/>
      <c r="C1512" s="201"/>
      <c r="D1512" s="201"/>
      <c r="E1512" s="201"/>
    </row>
    <row r="1513" spans="1:5" customFormat="1" ht="15" customHeight="1" x14ac:dyDescent="0.2">
      <c r="A1513" s="201"/>
      <c r="B1513" s="201"/>
      <c r="C1513" s="201"/>
      <c r="D1513" s="201"/>
      <c r="E1513" s="201"/>
    </row>
    <row r="1514" spans="1:5" customFormat="1" ht="15" customHeight="1" x14ac:dyDescent="0.2">
      <c r="A1514" s="201"/>
      <c r="B1514" s="201"/>
      <c r="C1514" s="201"/>
      <c r="D1514" s="201"/>
      <c r="E1514" s="201"/>
    </row>
    <row r="1515" spans="1:5" customFormat="1" ht="15" customHeight="1" x14ac:dyDescent="0.2">
      <c r="A1515" s="201"/>
      <c r="B1515" s="201"/>
      <c r="C1515" s="201"/>
      <c r="D1515" s="201"/>
      <c r="E1515" s="201"/>
    </row>
    <row r="1516" spans="1:5" customFormat="1" ht="15" customHeight="1" x14ac:dyDescent="0.2">
      <c r="A1516" s="201"/>
      <c r="B1516" s="201"/>
      <c r="C1516" s="201"/>
      <c r="D1516" s="201"/>
      <c r="E1516" s="201"/>
    </row>
    <row r="1517" spans="1:5" customFormat="1" ht="15" customHeight="1" x14ac:dyDescent="0.2">
      <c r="A1517" s="201"/>
      <c r="B1517" s="201"/>
      <c r="C1517" s="201"/>
      <c r="D1517" s="201"/>
      <c r="E1517" s="201"/>
    </row>
    <row r="1518" spans="1:5" customFormat="1" ht="15" customHeight="1" x14ac:dyDescent="0.2"/>
    <row r="1519" spans="1:5" customFormat="1" ht="15" customHeight="1" x14ac:dyDescent="0.25">
      <c r="A1519" s="25" t="s">
        <v>17</v>
      </c>
      <c r="B1519" s="26"/>
      <c r="C1519" s="26"/>
      <c r="D1519" s="26"/>
      <c r="E1519" s="54"/>
    </row>
    <row r="1520" spans="1:5" customFormat="1" ht="15" customHeight="1" x14ac:dyDescent="0.2">
      <c r="A1520" s="80" t="s">
        <v>80</v>
      </c>
      <c r="B1520" s="26"/>
      <c r="C1520" s="26"/>
      <c r="D1520" s="26"/>
      <c r="E1520" s="28" t="s">
        <v>81</v>
      </c>
    </row>
    <row r="1521" spans="1:5" customFormat="1" ht="15" customHeight="1" x14ac:dyDescent="0.2">
      <c r="A1521" s="54"/>
      <c r="B1521" s="42"/>
      <c r="C1521" s="26"/>
      <c r="E1521" s="43"/>
    </row>
    <row r="1522" spans="1:5" customFormat="1" ht="15" customHeight="1" x14ac:dyDescent="0.2">
      <c r="A1522" s="70"/>
      <c r="B1522" s="70"/>
      <c r="C1522" s="31" t="s">
        <v>36</v>
      </c>
      <c r="D1522" s="32" t="s">
        <v>50</v>
      </c>
      <c r="E1522" s="33" t="s">
        <v>38</v>
      </c>
    </row>
    <row r="1523" spans="1:5" customFormat="1" ht="15" customHeight="1" x14ac:dyDescent="0.2">
      <c r="A1523" s="86"/>
      <c r="B1523" s="72"/>
      <c r="C1523" s="73">
        <v>3299</v>
      </c>
      <c r="D1523" s="65" t="s">
        <v>72</v>
      </c>
      <c r="E1523" s="104">
        <v>-2293000</v>
      </c>
    </row>
    <row r="1524" spans="1:5" customFormat="1" ht="15" customHeight="1" x14ac:dyDescent="0.2">
      <c r="A1524" s="86"/>
      <c r="B1524" s="72"/>
      <c r="C1524" s="73">
        <v>3299</v>
      </c>
      <c r="D1524" s="74" t="s">
        <v>82</v>
      </c>
      <c r="E1524" s="104">
        <f>896000+517000+100000</f>
        <v>1513000</v>
      </c>
    </row>
    <row r="1525" spans="1:5" customFormat="1" ht="15" customHeight="1" x14ac:dyDescent="0.2">
      <c r="A1525" s="86"/>
      <c r="B1525" s="72"/>
      <c r="C1525" s="73">
        <v>3299</v>
      </c>
      <c r="D1525" s="79" t="s">
        <v>58</v>
      </c>
      <c r="E1525" s="104">
        <f>318000+462000</f>
        <v>780000</v>
      </c>
    </row>
    <row r="1526" spans="1:5" customFormat="1" ht="15" customHeight="1" x14ac:dyDescent="0.2">
      <c r="A1526" s="76"/>
      <c r="B1526" s="106"/>
      <c r="C1526" s="39" t="s">
        <v>40</v>
      </c>
      <c r="D1526" s="40"/>
      <c r="E1526" s="41">
        <f>SUM(E1523:E1525)</f>
        <v>0</v>
      </c>
    </row>
    <row r="1527" spans="1:5" customFormat="1" ht="15" customHeight="1" x14ac:dyDescent="0.2"/>
    <row r="1528" spans="1:5" customFormat="1" ht="15" customHeight="1" x14ac:dyDescent="0.2"/>
    <row r="1529" spans="1:5" customFormat="1" ht="15" customHeight="1" x14ac:dyDescent="0.25">
      <c r="A1529" s="99" t="s">
        <v>293</v>
      </c>
    </row>
    <row r="1530" spans="1:5" customFormat="1" ht="15" customHeight="1" x14ac:dyDescent="0.2">
      <c r="A1530" s="204" t="s">
        <v>78</v>
      </c>
      <c r="B1530" s="204"/>
      <c r="C1530" s="204"/>
      <c r="D1530" s="204"/>
      <c r="E1530" s="204"/>
    </row>
    <row r="1531" spans="1:5" customFormat="1" ht="15" customHeight="1" x14ac:dyDescent="0.2">
      <c r="A1531" s="204"/>
      <c r="B1531" s="204"/>
      <c r="C1531" s="204"/>
      <c r="D1531" s="204"/>
      <c r="E1531" s="204"/>
    </row>
    <row r="1532" spans="1:5" customFormat="1" ht="15" customHeight="1" x14ac:dyDescent="0.2">
      <c r="A1532" s="201" t="s">
        <v>294</v>
      </c>
      <c r="B1532" s="201"/>
      <c r="C1532" s="201"/>
      <c r="D1532" s="201"/>
      <c r="E1532" s="201"/>
    </row>
    <row r="1533" spans="1:5" customFormat="1" ht="15" customHeight="1" x14ac:dyDescent="0.2">
      <c r="A1533" s="201"/>
      <c r="B1533" s="201"/>
      <c r="C1533" s="201"/>
      <c r="D1533" s="201"/>
      <c r="E1533" s="201"/>
    </row>
    <row r="1534" spans="1:5" customFormat="1" ht="15" customHeight="1" x14ac:dyDescent="0.2">
      <c r="A1534" s="201"/>
      <c r="B1534" s="201"/>
      <c r="C1534" s="201"/>
      <c r="D1534" s="201"/>
      <c r="E1534" s="201"/>
    </row>
    <row r="1535" spans="1:5" customFormat="1" ht="15" customHeight="1" x14ac:dyDescent="0.2">
      <c r="A1535" s="201"/>
      <c r="B1535" s="201"/>
      <c r="C1535" s="201"/>
      <c r="D1535" s="201"/>
      <c r="E1535" s="201"/>
    </row>
    <row r="1536" spans="1:5" customFormat="1" ht="15" customHeight="1" x14ac:dyDescent="0.2">
      <c r="A1536" s="201"/>
      <c r="B1536" s="201"/>
      <c r="C1536" s="201"/>
      <c r="D1536" s="201"/>
      <c r="E1536" s="201"/>
    </row>
    <row r="1537" spans="1:7" customFormat="1" ht="15" customHeight="1" x14ac:dyDescent="0.2">
      <c r="A1537" s="201"/>
      <c r="B1537" s="201"/>
      <c r="C1537" s="201"/>
      <c r="D1537" s="201"/>
      <c r="E1537" s="201"/>
      <c r="G1537" s="107"/>
    </row>
    <row r="1538" spans="1:7" customFormat="1" ht="15" customHeight="1" x14ac:dyDescent="0.2">
      <c r="G1538" s="107"/>
    </row>
    <row r="1539" spans="1:7" customFormat="1" ht="15" customHeight="1" x14ac:dyDescent="0.25">
      <c r="A1539" s="25" t="s">
        <v>17</v>
      </c>
      <c r="B1539" s="26"/>
      <c r="C1539" s="26"/>
      <c r="D1539" s="26"/>
      <c r="E1539" s="54"/>
      <c r="G1539" s="107"/>
    </row>
    <row r="1540" spans="1:7" customFormat="1" ht="15" customHeight="1" x14ac:dyDescent="0.2">
      <c r="A1540" s="80" t="s">
        <v>80</v>
      </c>
      <c r="B1540" s="26"/>
      <c r="C1540" s="26"/>
      <c r="D1540" s="26"/>
      <c r="E1540" s="28" t="s">
        <v>295</v>
      </c>
      <c r="G1540" s="107"/>
    </row>
    <row r="1541" spans="1:7" customFormat="1" ht="15" customHeight="1" x14ac:dyDescent="0.2">
      <c r="A1541" s="54"/>
      <c r="B1541" s="42"/>
      <c r="C1541" s="26"/>
      <c r="E1541" s="43"/>
      <c r="G1541" s="107"/>
    </row>
    <row r="1542" spans="1:7" customFormat="1" ht="15" customHeight="1" x14ac:dyDescent="0.2">
      <c r="A1542" s="70"/>
      <c r="B1542" s="70"/>
      <c r="C1542" s="31" t="s">
        <v>36</v>
      </c>
      <c r="D1542" s="31" t="s">
        <v>50</v>
      </c>
      <c r="E1542" s="33" t="s">
        <v>38</v>
      </c>
      <c r="G1542" s="107"/>
    </row>
    <row r="1543" spans="1:7" customFormat="1" ht="15" customHeight="1" x14ac:dyDescent="0.2">
      <c r="A1543" s="86"/>
      <c r="B1543" s="78"/>
      <c r="C1543" s="73">
        <v>3299</v>
      </c>
      <c r="D1543" s="65" t="s">
        <v>152</v>
      </c>
      <c r="E1543" s="104">
        <v>-45000</v>
      </c>
      <c r="G1543" s="107"/>
    </row>
    <row r="1544" spans="1:7" customFormat="1" ht="15" customHeight="1" x14ac:dyDescent="0.2">
      <c r="A1544" s="86"/>
      <c r="B1544" s="78"/>
      <c r="C1544" s="73">
        <v>3299</v>
      </c>
      <c r="D1544" s="65" t="s">
        <v>296</v>
      </c>
      <c r="E1544" s="104">
        <v>-14824.86</v>
      </c>
      <c r="G1544" s="107"/>
    </row>
    <row r="1545" spans="1:7" customFormat="1" ht="15" customHeight="1" x14ac:dyDescent="0.2">
      <c r="A1545" s="86"/>
      <c r="B1545" s="78"/>
      <c r="C1545" s="73">
        <v>3299</v>
      </c>
      <c r="D1545" s="65" t="s">
        <v>72</v>
      </c>
      <c r="E1545" s="104">
        <v>-3760000</v>
      </c>
      <c r="G1545" s="107">
        <f>SUM(E1543:E1545)</f>
        <v>-3819824.86</v>
      </c>
    </row>
    <row r="1546" spans="1:7" customFormat="1" ht="15" customHeight="1" x14ac:dyDescent="0.2">
      <c r="A1546" s="86"/>
      <c r="B1546" s="78"/>
      <c r="C1546" s="73">
        <v>3299</v>
      </c>
      <c r="D1546" s="65" t="s">
        <v>152</v>
      </c>
      <c r="E1546" s="104">
        <v>59824.86</v>
      </c>
      <c r="G1546" s="107"/>
    </row>
    <row r="1547" spans="1:7" customFormat="1" ht="15" customHeight="1" x14ac:dyDescent="0.2">
      <c r="A1547" s="86"/>
      <c r="B1547" s="78"/>
      <c r="C1547" s="73">
        <v>3299</v>
      </c>
      <c r="D1547" s="74" t="s">
        <v>58</v>
      </c>
      <c r="E1547" s="104">
        <v>3760000</v>
      </c>
      <c r="G1547" s="107"/>
    </row>
    <row r="1548" spans="1:7" customFormat="1" ht="15" customHeight="1" x14ac:dyDescent="0.2">
      <c r="A1548" s="179"/>
      <c r="B1548" s="103"/>
      <c r="C1548" s="39" t="s">
        <v>40</v>
      </c>
      <c r="D1548" s="180"/>
      <c r="E1548" s="41">
        <f>SUM(E1543:E1547)</f>
        <v>0</v>
      </c>
      <c r="G1548" s="107"/>
    </row>
    <row r="1549" spans="1:7" customFormat="1" ht="15" customHeight="1" x14ac:dyDescent="0.2">
      <c r="G1549" s="107"/>
    </row>
    <row r="1550" spans="1:7" customFormat="1" ht="15" customHeight="1" x14ac:dyDescent="0.2">
      <c r="G1550" s="107"/>
    </row>
    <row r="1551" spans="1:7" customFormat="1" ht="15" customHeight="1" x14ac:dyDescent="0.25">
      <c r="A1551" s="99" t="s">
        <v>297</v>
      </c>
      <c r="G1551" s="107"/>
    </row>
    <row r="1552" spans="1:7" customFormat="1" ht="15" customHeight="1" x14ac:dyDescent="0.2">
      <c r="A1552" s="202" t="s">
        <v>298</v>
      </c>
      <c r="B1552" s="202"/>
      <c r="C1552" s="202"/>
      <c r="D1552" s="202"/>
      <c r="E1552" s="202"/>
      <c r="G1552" s="107"/>
    </row>
    <row r="1553" spans="1:5" customFormat="1" ht="15" customHeight="1" x14ac:dyDescent="0.2">
      <c r="A1553" s="202"/>
      <c r="B1553" s="202"/>
      <c r="C1553" s="202"/>
      <c r="D1553" s="202"/>
      <c r="E1553" s="202"/>
    </row>
    <row r="1554" spans="1:5" customFormat="1" ht="15" customHeight="1" x14ac:dyDescent="0.2">
      <c r="A1554" s="201" t="s">
        <v>299</v>
      </c>
      <c r="B1554" s="201"/>
      <c r="C1554" s="201"/>
      <c r="D1554" s="201"/>
      <c r="E1554" s="201"/>
    </row>
    <row r="1555" spans="1:5" customFormat="1" ht="15" customHeight="1" x14ac:dyDescent="0.2">
      <c r="A1555" s="201"/>
      <c r="B1555" s="201"/>
      <c r="C1555" s="201"/>
      <c r="D1555" s="201"/>
      <c r="E1555" s="201"/>
    </row>
    <row r="1556" spans="1:5" customFormat="1" ht="15" customHeight="1" x14ac:dyDescent="0.2">
      <c r="A1556" s="201"/>
      <c r="B1556" s="201"/>
      <c r="C1556" s="201"/>
      <c r="D1556" s="201"/>
      <c r="E1556" s="201"/>
    </row>
    <row r="1557" spans="1:5" customFormat="1" ht="15" customHeight="1" x14ac:dyDescent="0.2">
      <c r="A1557" s="201"/>
      <c r="B1557" s="201"/>
      <c r="C1557" s="201"/>
      <c r="D1557" s="201"/>
      <c r="E1557" s="201"/>
    </row>
    <row r="1558" spans="1:5" customFormat="1" ht="15" customHeight="1" x14ac:dyDescent="0.2">
      <c r="A1558" s="201"/>
      <c r="B1558" s="201"/>
      <c r="C1558" s="201"/>
      <c r="D1558" s="201"/>
      <c r="E1558" s="201"/>
    </row>
    <row r="1559" spans="1:5" customFormat="1" ht="15" customHeight="1" x14ac:dyDescent="0.2">
      <c r="A1559" s="201"/>
      <c r="B1559" s="201"/>
      <c r="C1559" s="201"/>
      <c r="D1559" s="201"/>
      <c r="E1559" s="201"/>
    </row>
    <row r="1560" spans="1:5" customFormat="1" ht="15" customHeight="1" x14ac:dyDescent="0.2">
      <c r="A1560" s="124"/>
      <c r="B1560" s="124"/>
      <c r="C1560" s="124"/>
      <c r="D1560" s="124"/>
      <c r="E1560" s="124"/>
    </row>
    <row r="1561" spans="1:5" customFormat="1" ht="15" customHeight="1" x14ac:dyDescent="0.25">
      <c r="A1561" s="51" t="s">
        <v>17</v>
      </c>
      <c r="B1561" s="52"/>
      <c r="C1561" s="52"/>
      <c r="D1561" s="52"/>
      <c r="E1561" s="61"/>
    </row>
    <row r="1562" spans="1:5" customFormat="1" ht="15" customHeight="1" x14ac:dyDescent="0.2">
      <c r="A1562" s="27" t="s">
        <v>41</v>
      </c>
      <c r="B1562" s="54"/>
      <c r="C1562" s="54"/>
      <c r="D1562" s="54"/>
      <c r="E1562" s="54" t="s">
        <v>42</v>
      </c>
    </row>
    <row r="1563" spans="1:5" customFormat="1" ht="15" customHeight="1" x14ac:dyDescent="0.25">
      <c r="A1563" s="61"/>
      <c r="B1563" s="51"/>
      <c r="C1563" s="52"/>
      <c r="D1563" s="52"/>
      <c r="E1563" s="90"/>
    </row>
    <row r="1564" spans="1:5" customFormat="1" ht="15" customHeight="1" x14ac:dyDescent="0.2">
      <c r="B1564" s="69"/>
      <c r="C1564" s="31" t="s">
        <v>36</v>
      </c>
      <c r="D1564" s="32" t="s">
        <v>50</v>
      </c>
      <c r="E1564" s="33" t="s">
        <v>38</v>
      </c>
    </row>
    <row r="1565" spans="1:5" customFormat="1" ht="15" customHeight="1" x14ac:dyDescent="0.2">
      <c r="B1565" s="178"/>
      <c r="C1565" s="73">
        <v>4399</v>
      </c>
      <c r="D1565" s="65" t="s">
        <v>51</v>
      </c>
      <c r="E1565" s="75">
        <f>-2581.95-14631.05</f>
        <v>-17213</v>
      </c>
    </row>
    <row r="1566" spans="1:5" customFormat="1" ht="15" customHeight="1" x14ac:dyDescent="0.2">
      <c r="B1566" s="95"/>
      <c r="C1566" s="39" t="s">
        <v>40</v>
      </c>
      <c r="D1566" s="40"/>
      <c r="E1566" s="41">
        <f>SUM(E1565:E1565)</f>
        <v>-17213</v>
      </c>
    </row>
    <row r="1567" spans="1:5" customFormat="1" ht="15" customHeight="1" x14ac:dyDescent="0.2">
      <c r="A1567" s="124"/>
      <c r="B1567" s="124"/>
      <c r="C1567" s="124"/>
      <c r="D1567" s="124"/>
      <c r="E1567" s="124"/>
    </row>
    <row r="1568" spans="1:5" customFormat="1" ht="15" customHeight="1" x14ac:dyDescent="0.2">
      <c r="A1568" s="124"/>
      <c r="B1568" s="124"/>
      <c r="C1568" s="124"/>
      <c r="D1568" s="124"/>
      <c r="E1568" s="124"/>
    </row>
    <row r="1569" spans="1:5" customFormat="1" ht="15" customHeight="1" x14ac:dyDescent="0.2">
      <c r="A1569" s="124"/>
      <c r="B1569" s="124"/>
      <c r="C1569" s="124"/>
      <c r="D1569" s="124"/>
      <c r="E1569" s="124"/>
    </row>
    <row r="1570" spans="1:5" customFormat="1" ht="15" customHeight="1" x14ac:dyDescent="0.25">
      <c r="A1570" s="25" t="s">
        <v>17</v>
      </c>
      <c r="B1570" s="26"/>
      <c r="C1570" s="26"/>
      <c r="D1570" s="26"/>
      <c r="E1570" s="26"/>
    </row>
    <row r="1571" spans="1:5" customFormat="1" ht="15" customHeight="1" x14ac:dyDescent="0.2">
      <c r="A1571" s="27" t="s">
        <v>87</v>
      </c>
      <c r="E1571" t="s">
        <v>89</v>
      </c>
    </row>
    <row r="1572" spans="1:5" customFormat="1" ht="15" customHeight="1" x14ac:dyDescent="0.25">
      <c r="A1572" s="25"/>
      <c r="B1572" s="54"/>
      <c r="C1572" s="26"/>
      <c r="D1572" s="26"/>
      <c r="E1572" s="30"/>
    </row>
    <row r="1573" spans="1:5" customFormat="1" ht="15" customHeight="1" x14ac:dyDescent="0.2">
      <c r="A1573" s="69"/>
      <c r="B1573" s="69"/>
      <c r="C1573" s="31" t="s">
        <v>36</v>
      </c>
      <c r="D1573" s="77" t="s">
        <v>50</v>
      </c>
      <c r="E1573" s="33" t="s">
        <v>38</v>
      </c>
    </row>
    <row r="1574" spans="1:5" customFormat="1" ht="15" customHeight="1" x14ac:dyDescent="0.2">
      <c r="A1574" s="178"/>
      <c r="B1574" s="78"/>
      <c r="C1574" s="73">
        <v>4399</v>
      </c>
      <c r="D1574" s="65" t="s">
        <v>51</v>
      </c>
      <c r="E1574" s="75">
        <f>2581.95+14631.05</f>
        <v>17213</v>
      </c>
    </row>
    <row r="1575" spans="1:5" customFormat="1" ht="15" customHeight="1" x14ac:dyDescent="0.2">
      <c r="A1575" s="71"/>
      <c r="B1575" s="78"/>
      <c r="C1575" s="39" t="s">
        <v>40</v>
      </c>
      <c r="D1575" s="40"/>
      <c r="E1575" s="41">
        <f>SUM(E1574:E1574)</f>
        <v>17213</v>
      </c>
    </row>
    <row r="1576" spans="1:5" customFormat="1" ht="15" customHeight="1" x14ac:dyDescent="0.2"/>
    <row r="1577" spans="1:5" customFormat="1" ht="15" customHeight="1" x14ac:dyDescent="0.2"/>
    <row r="1578" spans="1:5" customFormat="1" ht="15" customHeight="1" x14ac:dyDescent="0.25">
      <c r="A1578" s="99" t="s">
        <v>300</v>
      </c>
    </row>
    <row r="1579" spans="1:5" customFormat="1" ht="15" customHeight="1" x14ac:dyDescent="0.2">
      <c r="A1579" s="201" t="s">
        <v>229</v>
      </c>
      <c r="B1579" s="201"/>
      <c r="C1579" s="201"/>
      <c r="D1579" s="201"/>
      <c r="E1579" s="201"/>
    </row>
    <row r="1580" spans="1:5" customFormat="1" ht="15" customHeight="1" x14ac:dyDescent="0.2">
      <c r="A1580" s="201"/>
      <c r="B1580" s="201"/>
      <c r="C1580" s="201"/>
      <c r="D1580" s="201"/>
      <c r="E1580" s="201"/>
    </row>
    <row r="1581" spans="1:5" customFormat="1" ht="15" customHeight="1" x14ac:dyDescent="0.2">
      <c r="A1581" s="203" t="s">
        <v>301</v>
      </c>
      <c r="B1581" s="203"/>
      <c r="C1581" s="203"/>
      <c r="D1581" s="203"/>
      <c r="E1581" s="203"/>
    </row>
    <row r="1582" spans="1:5" customFormat="1" ht="15" customHeight="1" x14ac:dyDescent="0.2">
      <c r="A1582" s="203"/>
      <c r="B1582" s="203"/>
      <c r="C1582" s="203"/>
      <c r="D1582" s="203"/>
      <c r="E1582" s="203"/>
    </row>
    <row r="1583" spans="1:5" customFormat="1" ht="15" customHeight="1" x14ac:dyDescent="0.2">
      <c r="A1583" s="203"/>
      <c r="B1583" s="203"/>
      <c r="C1583" s="203"/>
      <c r="D1583" s="203"/>
      <c r="E1583" s="203"/>
    </row>
    <row r="1584" spans="1:5" customFormat="1" ht="15" customHeight="1" x14ac:dyDescent="0.2">
      <c r="A1584" s="203"/>
      <c r="B1584" s="203"/>
      <c r="C1584" s="203"/>
      <c r="D1584" s="203"/>
      <c r="E1584" s="203"/>
    </row>
    <row r="1585" spans="1:5" customFormat="1" ht="15" customHeight="1" x14ac:dyDescent="0.2">
      <c r="A1585" s="203"/>
      <c r="B1585" s="203"/>
      <c r="C1585" s="203"/>
      <c r="D1585" s="203"/>
      <c r="E1585" s="203"/>
    </row>
    <row r="1586" spans="1:5" customFormat="1" ht="15" customHeight="1" x14ac:dyDescent="0.2"/>
    <row r="1587" spans="1:5" customFormat="1" ht="15" customHeight="1" x14ac:dyDescent="0.25">
      <c r="A1587" s="51" t="s">
        <v>17</v>
      </c>
      <c r="B1587" s="52"/>
      <c r="C1587" s="52"/>
      <c r="D1587" s="54"/>
      <c r="E1587" s="54"/>
    </row>
    <row r="1588" spans="1:5" customFormat="1" ht="15" customHeight="1" x14ac:dyDescent="0.2">
      <c r="A1588" s="27" t="s">
        <v>41</v>
      </c>
      <c r="B1588" s="29"/>
      <c r="C1588" s="29"/>
      <c r="D1588" s="29"/>
      <c r="E1588" s="29" t="s">
        <v>42</v>
      </c>
    </row>
    <row r="1589" spans="1:5" customFormat="1" ht="15" customHeight="1" x14ac:dyDescent="0.25">
      <c r="A1589" s="25"/>
      <c r="B1589" s="62"/>
      <c r="C1589" s="52"/>
      <c r="D1589" s="61"/>
      <c r="E1589" s="63"/>
    </row>
    <row r="1590" spans="1:5" customFormat="1" ht="15" customHeight="1" x14ac:dyDescent="0.2">
      <c r="A1590" s="69"/>
      <c r="B1590" s="44" t="s">
        <v>35</v>
      </c>
      <c r="C1590" s="44" t="s">
        <v>36</v>
      </c>
      <c r="D1590" s="77" t="s">
        <v>37</v>
      </c>
      <c r="E1590" s="44" t="s">
        <v>38</v>
      </c>
    </row>
    <row r="1591" spans="1:5" customFormat="1" ht="15" customHeight="1" x14ac:dyDescent="0.2">
      <c r="A1591" s="95"/>
      <c r="B1591" s="120">
        <v>20</v>
      </c>
      <c r="C1591" s="56"/>
      <c r="D1591" s="151" t="s">
        <v>91</v>
      </c>
      <c r="E1591" s="121">
        <v>-38482000</v>
      </c>
    </row>
    <row r="1592" spans="1:5" customFormat="1" ht="15" customHeight="1" x14ac:dyDescent="0.2">
      <c r="B1592" s="126"/>
      <c r="C1592" s="66" t="s">
        <v>40</v>
      </c>
      <c r="D1592" s="67"/>
      <c r="E1592" s="68">
        <f>SUM(E1591:E1591)</f>
        <v>-38482000</v>
      </c>
    </row>
    <row r="1593" spans="1:5" customFormat="1" ht="15" customHeight="1" x14ac:dyDescent="0.2">
      <c r="B1593" s="95"/>
      <c r="C1593" s="152"/>
      <c r="D1593" s="153"/>
      <c r="E1593" s="154"/>
    </row>
    <row r="1594" spans="1:5" customFormat="1" ht="15" customHeight="1" x14ac:dyDescent="0.25">
      <c r="A1594" s="25" t="s">
        <v>17</v>
      </c>
      <c r="B1594" s="26"/>
      <c r="C1594" s="26"/>
      <c r="D1594" s="26"/>
      <c r="E1594" s="26"/>
    </row>
    <row r="1595" spans="1:5" customFormat="1" ht="15" customHeight="1" x14ac:dyDescent="0.2">
      <c r="A1595" s="27" t="s">
        <v>33</v>
      </c>
      <c r="B1595" s="26"/>
      <c r="C1595" s="26"/>
      <c r="D1595" s="26"/>
      <c r="E1595" s="28" t="s">
        <v>34</v>
      </c>
    </row>
    <row r="1596" spans="1:5" customFormat="1" ht="15" customHeight="1" x14ac:dyDescent="0.25">
      <c r="A1596" s="25"/>
      <c r="B1596" s="54"/>
      <c r="C1596" s="26"/>
      <c r="D1596" s="26"/>
      <c r="E1596" s="30"/>
    </row>
    <row r="1597" spans="1:5" customFormat="1" ht="15" customHeight="1" x14ac:dyDescent="0.2">
      <c r="A1597" s="70"/>
      <c r="B1597" s="70"/>
      <c r="C1597" s="31" t="s">
        <v>36</v>
      </c>
      <c r="D1597" s="32" t="s">
        <v>50</v>
      </c>
      <c r="E1597" s="33" t="s">
        <v>38</v>
      </c>
    </row>
    <row r="1598" spans="1:5" customFormat="1" ht="15" customHeight="1" x14ac:dyDescent="0.2">
      <c r="A1598" s="106"/>
      <c r="B1598" s="72"/>
      <c r="C1598" s="46">
        <v>6409</v>
      </c>
      <c r="D1598" s="65" t="s">
        <v>72</v>
      </c>
      <c r="E1598" s="149">
        <v>38482000</v>
      </c>
    </row>
    <row r="1599" spans="1:5" customFormat="1" ht="15" customHeight="1" x14ac:dyDescent="0.2">
      <c r="A1599" s="134"/>
      <c r="B1599" s="131"/>
      <c r="C1599" s="39" t="s">
        <v>40</v>
      </c>
      <c r="D1599" s="40"/>
      <c r="E1599" s="41">
        <f>SUM(E1598:E1598)</f>
        <v>38482000</v>
      </c>
    </row>
    <row r="1600" spans="1:5" customFormat="1" ht="15" customHeight="1" x14ac:dyDescent="0.2"/>
    <row r="1601" spans="1:5" customFormat="1" ht="15" customHeight="1" x14ac:dyDescent="0.2"/>
    <row r="1602" spans="1:5" customFormat="1" ht="15" customHeight="1" x14ac:dyDescent="0.25">
      <c r="A1602" s="99" t="s">
        <v>302</v>
      </c>
    </row>
    <row r="1603" spans="1:5" customFormat="1" ht="15" customHeight="1" x14ac:dyDescent="0.2">
      <c r="A1603" s="202" t="s">
        <v>30</v>
      </c>
      <c r="B1603" s="202"/>
      <c r="C1603" s="202"/>
      <c r="D1603" s="202"/>
      <c r="E1603" s="202"/>
    </row>
    <row r="1604" spans="1:5" customFormat="1" ht="15" customHeight="1" x14ac:dyDescent="0.2">
      <c r="A1604" s="202" t="s">
        <v>60</v>
      </c>
      <c r="B1604" s="202"/>
      <c r="C1604" s="202"/>
      <c r="D1604" s="202"/>
      <c r="E1604" s="202"/>
    </row>
    <row r="1605" spans="1:5" customFormat="1" ht="15" customHeight="1" x14ac:dyDescent="0.2">
      <c r="A1605" s="203" t="s">
        <v>303</v>
      </c>
      <c r="B1605" s="203"/>
      <c r="C1605" s="203"/>
      <c r="D1605" s="203"/>
      <c r="E1605" s="203"/>
    </row>
    <row r="1606" spans="1:5" customFormat="1" ht="15" customHeight="1" x14ac:dyDescent="0.2">
      <c r="A1606" s="203"/>
      <c r="B1606" s="203"/>
      <c r="C1606" s="203"/>
      <c r="D1606" s="203"/>
      <c r="E1606" s="203"/>
    </row>
    <row r="1607" spans="1:5" customFormat="1" ht="15" customHeight="1" x14ac:dyDescent="0.2">
      <c r="A1607" s="203"/>
      <c r="B1607" s="203"/>
      <c r="C1607" s="203"/>
      <c r="D1607" s="203"/>
      <c r="E1607" s="203"/>
    </row>
    <row r="1608" spans="1:5" customFormat="1" ht="15" customHeight="1" x14ac:dyDescent="0.2">
      <c r="A1608" s="203"/>
      <c r="B1608" s="203"/>
      <c r="C1608" s="203"/>
      <c r="D1608" s="203"/>
      <c r="E1608" s="203"/>
    </row>
    <row r="1609" spans="1:5" customFormat="1" ht="15" customHeight="1" x14ac:dyDescent="0.2">
      <c r="A1609" s="203"/>
      <c r="B1609" s="203"/>
      <c r="C1609" s="203"/>
      <c r="D1609" s="203"/>
      <c r="E1609" s="203"/>
    </row>
    <row r="1610" spans="1:5" customFormat="1" ht="15" customHeight="1" x14ac:dyDescent="0.2">
      <c r="A1610" s="203"/>
      <c r="B1610" s="203"/>
      <c r="C1610" s="203"/>
      <c r="D1610" s="203"/>
      <c r="E1610" s="203"/>
    </row>
    <row r="1611" spans="1:5" customFormat="1" ht="15" customHeight="1" x14ac:dyDescent="0.2">
      <c r="A1611" s="203"/>
      <c r="B1611" s="203"/>
      <c r="C1611" s="203"/>
      <c r="D1611" s="203"/>
      <c r="E1611" s="203"/>
    </row>
    <row r="1612" spans="1:5" customFormat="1" ht="15" customHeight="1" x14ac:dyDescent="0.2">
      <c r="A1612" s="203"/>
      <c r="B1612" s="203"/>
      <c r="C1612" s="203"/>
      <c r="D1612" s="203"/>
      <c r="E1612" s="203"/>
    </row>
    <row r="1613" spans="1:5" customFormat="1" ht="15" customHeight="1" x14ac:dyDescent="0.2">
      <c r="A1613" s="24"/>
      <c r="B1613" s="24"/>
      <c r="C1613" s="24"/>
      <c r="D1613" s="24"/>
      <c r="E1613" s="24"/>
    </row>
    <row r="1614" spans="1:5" customFormat="1" ht="15" customHeight="1" x14ac:dyDescent="0.25">
      <c r="A1614" s="25" t="s">
        <v>1</v>
      </c>
      <c r="B1614" s="26"/>
      <c r="C1614" s="26"/>
      <c r="D1614" s="26"/>
      <c r="E1614" s="26"/>
    </row>
    <row r="1615" spans="1:5" customFormat="1" ht="15" customHeight="1" x14ac:dyDescent="0.2">
      <c r="A1615" s="87" t="s">
        <v>62</v>
      </c>
      <c r="B1615" s="26"/>
      <c r="C1615" s="26"/>
      <c r="D1615" s="26"/>
      <c r="E1615" s="28" t="s">
        <v>68</v>
      </c>
    </row>
    <row r="1616" spans="1:5" customFormat="1" ht="15" customHeight="1" x14ac:dyDescent="0.25">
      <c r="B1616" s="25"/>
      <c r="C1616" s="26"/>
      <c r="D1616" s="26"/>
      <c r="E1616" s="30"/>
    </row>
    <row r="1617" spans="1:5" customFormat="1" ht="15" customHeight="1" x14ac:dyDescent="0.2">
      <c r="B1617" s="31" t="s">
        <v>35</v>
      </c>
      <c r="C1617" s="31" t="s">
        <v>36</v>
      </c>
      <c r="D1617" s="32" t="s">
        <v>37</v>
      </c>
      <c r="E1617" s="33" t="s">
        <v>38</v>
      </c>
    </row>
    <row r="1618" spans="1:5" customFormat="1" ht="15" customHeight="1" x14ac:dyDescent="0.2">
      <c r="B1618" s="81">
        <v>54190877</v>
      </c>
      <c r="C1618" s="73"/>
      <c r="D1618" s="65" t="s">
        <v>69</v>
      </c>
      <c r="E1618" s="82">
        <v>157582.14000000001</v>
      </c>
    </row>
    <row r="1619" spans="1:5" customFormat="1" ht="15" customHeight="1" x14ac:dyDescent="0.2">
      <c r="B1619" s="81">
        <v>54515835</v>
      </c>
      <c r="C1619" s="73"/>
      <c r="D1619" s="74" t="s">
        <v>70</v>
      </c>
      <c r="E1619" s="82">
        <v>2678896.41</v>
      </c>
    </row>
    <row r="1620" spans="1:5" customFormat="1" ht="15" customHeight="1" x14ac:dyDescent="0.2">
      <c r="B1620" s="81"/>
      <c r="C1620" s="39" t="s">
        <v>40</v>
      </c>
      <c r="D1620" s="40"/>
      <c r="E1620" s="41">
        <f>SUM(E1618:E1619)</f>
        <v>2836478.5500000003</v>
      </c>
    </row>
    <row r="1621" spans="1:5" customFormat="1" ht="15" customHeight="1" x14ac:dyDescent="0.2">
      <c r="A1621" s="54"/>
      <c r="B1621" s="54"/>
      <c r="C1621" s="54"/>
      <c r="D1621" s="54"/>
      <c r="E1621" s="54"/>
    </row>
    <row r="1622" spans="1:5" customFormat="1" ht="15" customHeight="1" x14ac:dyDescent="0.2">
      <c r="A1622" s="54"/>
      <c r="B1622" s="54"/>
      <c r="C1622" s="54"/>
      <c r="D1622" s="54"/>
      <c r="E1622" s="54"/>
    </row>
    <row r="1623" spans="1:5" customFormat="1" ht="15" customHeight="1" x14ac:dyDescent="0.25">
      <c r="A1623" s="25" t="s">
        <v>17</v>
      </c>
      <c r="B1623" s="26"/>
      <c r="C1623" s="26"/>
      <c r="D1623" s="26"/>
      <c r="E1623" s="54"/>
    </row>
    <row r="1624" spans="1:5" customFormat="1" ht="15" customHeight="1" x14ac:dyDescent="0.2">
      <c r="A1624" s="87" t="s">
        <v>62</v>
      </c>
      <c r="B1624" s="26"/>
      <c r="C1624" s="26"/>
      <c r="D1624" s="26"/>
      <c r="E1624" s="28" t="s">
        <v>68</v>
      </c>
    </row>
    <row r="1625" spans="1:5" customFormat="1" ht="15" customHeight="1" x14ac:dyDescent="0.2">
      <c r="A1625" s="54"/>
      <c r="B1625" s="42"/>
      <c r="C1625" s="26"/>
      <c r="E1625" s="30"/>
    </row>
    <row r="1626" spans="1:5" customFormat="1" ht="15" customHeight="1" x14ac:dyDescent="0.2">
      <c r="C1626" s="31" t="s">
        <v>36</v>
      </c>
      <c r="D1626" s="32" t="s">
        <v>50</v>
      </c>
      <c r="E1626" s="44" t="s">
        <v>38</v>
      </c>
    </row>
    <row r="1627" spans="1:5" customFormat="1" ht="15" customHeight="1" x14ac:dyDescent="0.2">
      <c r="C1627" s="73">
        <v>3122</v>
      </c>
      <c r="D1627" s="79" t="s">
        <v>71</v>
      </c>
      <c r="E1627" s="82">
        <v>2836478.5500000003</v>
      </c>
    </row>
    <row r="1628" spans="1:5" customFormat="1" ht="15" customHeight="1" x14ac:dyDescent="0.2">
      <c r="C1628" s="39" t="s">
        <v>40</v>
      </c>
      <c r="D1628" s="40"/>
      <c r="E1628" s="41">
        <f>SUM(E1627:E1627)</f>
        <v>2836478.5500000003</v>
      </c>
    </row>
    <row r="1629" spans="1:5" customFormat="1" ht="15" customHeight="1" x14ac:dyDescent="0.2"/>
    <row r="1630" spans="1:5" customFormat="1" ht="15" customHeight="1" x14ac:dyDescent="0.2"/>
    <row r="1631" spans="1:5" customFormat="1" ht="15" customHeight="1" x14ac:dyDescent="0.25">
      <c r="A1631" s="99" t="s">
        <v>304</v>
      </c>
    </row>
    <row r="1632" spans="1:5" customFormat="1" ht="15" customHeight="1" x14ac:dyDescent="0.2">
      <c r="A1632" s="202" t="s">
        <v>305</v>
      </c>
      <c r="B1632" s="202"/>
      <c r="C1632" s="202"/>
      <c r="D1632" s="202"/>
      <c r="E1632" s="202"/>
    </row>
    <row r="1633" spans="1:5" customFormat="1" ht="15" customHeight="1" x14ac:dyDescent="0.2">
      <c r="A1633" s="202"/>
      <c r="B1633" s="202"/>
      <c r="C1633" s="202"/>
      <c r="D1633" s="202"/>
      <c r="E1633" s="202"/>
    </row>
    <row r="1634" spans="1:5" customFormat="1" ht="15" customHeight="1" x14ac:dyDescent="0.2">
      <c r="A1634" s="201" t="s">
        <v>467</v>
      </c>
      <c r="B1634" s="201"/>
      <c r="C1634" s="201"/>
      <c r="D1634" s="201"/>
      <c r="E1634" s="201"/>
    </row>
    <row r="1635" spans="1:5" customFormat="1" ht="15" customHeight="1" x14ac:dyDescent="0.2">
      <c r="A1635" s="201"/>
      <c r="B1635" s="201"/>
      <c r="C1635" s="201"/>
      <c r="D1635" s="201"/>
      <c r="E1635" s="201"/>
    </row>
    <row r="1636" spans="1:5" customFormat="1" ht="15" customHeight="1" x14ac:dyDescent="0.2">
      <c r="A1636" s="201"/>
      <c r="B1636" s="201"/>
      <c r="C1636" s="201"/>
      <c r="D1636" s="201"/>
      <c r="E1636" s="201"/>
    </row>
    <row r="1637" spans="1:5" customFormat="1" ht="15" customHeight="1" x14ac:dyDescent="0.2">
      <c r="A1637" s="201"/>
      <c r="B1637" s="201"/>
      <c r="C1637" s="201"/>
      <c r="D1637" s="201"/>
      <c r="E1637" s="201"/>
    </row>
    <row r="1638" spans="1:5" customFormat="1" ht="15" customHeight="1" x14ac:dyDescent="0.2">
      <c r="A1638" s="201"/>
      <c r="B1638" s="201"/>
      <c r="C1638" s="201"/>
      <c r="D1638" s="201"/>
      <c r="E1638" s="201"/>
    </row>
    <row r="1639" spans="1:5" customFormat="1" ht="15" customHeight="1" x14ac:dyDescent="0.2">
      <c r="A1639" s="201"/>
      <c r="B1639" s="201"/>
      <c r="C1639" s="201"/>
      <c r="D1639" s="201"/>
      <c r="E1639" s="201"/>
    </row>
    <row r="1640" spans="1:5" customFormat="1" ht="15" customHeight="1" x14ac:dyDescent="0.2">
      <c r="A1640" s="201"/>
      <c r="B1640" s="201"/>
      <c r="C1640" s="201"/>
      <c r="D1640" s="201"/>
      <c r="E1640" s="201"/>
    </row>
    <row r="1641" spans="1:5" customFormat="1" ht="15" customHeight="1" x14ac:dyDescent="0.2">
      <c r="A1641" s="124"/>
      <c r="B1641" s="133"/>
      <c r="C1641" s="124"/>
      <c r="D1641" s="124"/>
      <c r="E1641" s="124"/>
    </row>
    <row r="1642" spans="1:5" customFormat="1" ht="15" customHeight="1" x14ac:dyDescent="0.25">
      <c r="A1642" s="51" t="s">
        <v>17</v>
      </c>
      <c r="B1642" s="88"/>
      <c r="C1642" s="52"/>
      <c r="D1642" s="52"/>
      <c r="E1642" s="52"/>
    </row>
    <row r="1643" spans="1:5" customFormat="1" ht="15" customHeight="1" x14ac:dyDescent="0.2">
      <c r="A1643" s="87" t="s">
        <v>33</v>
      </c>
      <c r="B1643" s="88"/>
      <c r="C1643" s="52"/>
      <c r="D1643" s="52"/>
      <c r="E1643" s="53" t="s">
        <v>34</v>
      </c>
    </row>
    <row r="1644" spans="1:5" customFormat="1" ht="15" customHeight="1" x14ac:dyDescent="0.25">
      <c r="A1644" s="61"/>
      <c r="B1644" s="102"/>
      <c r="C1644" s="52"/>
      <c r="D1644" s="52"/>
      <c r="E1644" s="90"/>
    </row>
    <row r="1645" spans="1:5" customFormat="1" ht="15" customHeight="1" x14ac:dyDescent="0.25">
      <c r="A1645" s="61"/>
      <c r="B1645" s="102"/>
      <c r="C1645" s="44" t="s">
        <v>36</v>
      </c>
      <c r="D1645" s="77" t="s">
        <v>50</v>
      </c>
      <c r="E1645" s="44" t="s">
        <v>38</v>
      </c>
    </row>
    <row r="1646" spans="1:5" customFormat="1" ht="15" customHeight="1" x14ac:dyDescent="0.25">
      <c r="A1646" s="61"/>
      <c r="B1646" s="102"/>
      <c r="C1646" s="46">
        <v>6409</v>
      </c>
      <c r="D1646" s="65" t="s">
        <v>72</v>
      </c>
      <c r="E1646" s="37">
        <v>-13000000</v>
      </c>
    </row>
    <row r="1647" spans="1:5" customFormat="1" ht="15" customHeight="1" x14ac:dyDescent="0.25">
      <c r="A1647" s="59"/>
      <c r="B1647" s="89"/>
      <c r="C1647" s="66" t="s">
        <v>40</v>
      </c>
      <c r="D1647" s="67"/>
      <c r="E1647" s="68">
        <f>SUM(E1646:E1646)</f>
        <v>-13000000</v>
      </c>
    </row>
    <row r="1648" spans="1:5" customFormat="1" ht="15" customHeight="1" x14ac:dyDescent="0.25">
      <c r="A1648" s="59"/>
      <c r="B1648" s="89"/>
      <c r="C1648" s="61"/>
      <c r="D1648" s="61"/>
      <c r="E1648" s="61"/>
    </row>
    <row r="1649" spans="1:5" customFormat="1" ht="15" customHeight="1" x14ac:dyDescent="0.25">
      <c r="A1649" s="51" t="s">
        <v>17</v>
      </c>
      <c r="B1649" s="88"/>
      <c r="C1649" s="52"/>
      <c r="D1649" s="54"/>
      <c r="E1649" s="54"/>
    </row>
    <row r="1650" spans="1:5" customFormat="1" ht="15" customHeight="1" x14ac:dyDescent="0.2">
      <c r="A1650" s="87" t="s">
        <v>62</v>
      </c>
      <c r="B1650" s="88"/>
      <c r="C1650" s="52"/>
      <c r="D1650" s="52"/>
      <c r="E1650" s="53" t="s">
        <v>96</v>
      </c>
    </row>
    <row r="1651" spans="1:5" customFormat="1" ht="15" customHeight="1" x14ac:dyDescent="0.2"/>
    <row r="1652" spans="1:5" customFormat="1" ht="15" customHeight="1" x14ac:dyDescent="0.2">
      <c r="C1652" s="44" t="s">
        <v>36</v>
      </c>
      <c r="D1652" s="77" t="s">
        <v>50</v>
      </c>
      <c r="E1652" s="44" t="s">
        <v>38</v>
      </c>
    </row>
    <row r="1653" spans="1:5" customFormat="1" ht="15" customHeight="1" x14ac:dyDescent="0.2">
      <c r="C1653" s="46"/>
      <c r="D1653" s="65" t="s">
        <v>51</v>
      </c>
      <c r="E1653" s="37">
        <f>4750000+2700000+2500000</f>
        <v>9950000</v>
      </c>
    </row>
    <row r="1654" spans="1:5" customFormat="1" ht="15" customHeight="1" x14ac:dyDescent="0.2">
      <c r="C1654" s="46"/>
      <c r="D1654" s="132" t="s">
        <v>71</v>
      </c>
      <c r="E1654" s="37">
        <f>100000+1023000+127000</f>
        <v>1250000</v>
      </c>
    </row>
    <row r="1655" spans="1:5" customFormat="1" ht="15" customHeight="1" x14ac:dyDescent="0.2">
      <c r="C1655" s="66" t="s">
        <v>40</v>
      </c>
      <c r="D1655" s="67"/>
      <c r="E1655" s="68">
        <f>SUM(E1653:E1654)</f>
        <v>11200000</v>
      </c>
    </row>
    <row r="1656" spans="1:5" customFormat="1" ht="15" customHeight="1" x14ac:dyDescent="0.2"/>
    <row r="1657" spans="1:5" customFormat="1" ht="15" customHeight="1" x14ac:dyDescent="0.25">
      <c r="A1657" s="51" t="s">
        <v>17</v>
      </c>
      <c r="B1657" s="52"/>
      <c r="C1657" s="52"/>
      <c r="D1657" s="54"/>
      <c r="E1657" s="54"/>
    </row>
    <row r="1658" spans="1:5" customFormat="1" ht="15" customHeight="1" x14ac:dyDescent="0.2">
      <c r="A1658" s="27" t="s">
        <v>41</v>
      </c>
      <c r="B1658" s="29"/>
      <c r="C1658" s="29"/>
      <c r="D1658" s="29"/>
      <c r="E1658" s="29" t="s">
        <v>42</v>
      </c>
    </row>
    <row r="1659" spans="1:5" customFormat="1" ht="15" customHeight="1" x14ac:dyDescent="0.2"/>
    <row r="1660" spans="1:5" customFormat="1" ht="15" customHeight="1" x14ac:dyDescent="0.2">
      <c r="B1660" s="44" t="s">
        <v>35</v>
      </c>
      <c r="C1660" s="44" t="s">
        <v>36</v>
      </c>
      <c r="D1660" s="77" t="s">
        <v>37</v>
      </c>
      <c r="E1660" s="44" t="s">
        <v>38</v>
      </c>
    </row>
    <row r="1661" spans="1:5" customFormat="1" ht="15" customHeight="1" x14ac:dyDescent="0.2">
      <c r="B1661" s="120">
        <v>20</v>
      </c>
      <c r="C1661" s="56"/>
      <c r="D1661" s="151" t="s">
        <v>90</v>
      </c>
      <c r="E1661" s="121">
        <v>800000</v>
      </c>
    </row>
    <row r="1662" spans="1:5" customFormat="1" ht="15" customHeight="1" x14ac:dyDescent="0.2">
      <c r="B1662" s="126"/>
      <c r="C1662" s="66" t="s">
        <v>40</v>
      </c>
      <c r="D1662" s="67"/>
      <c r="E1662" s="68">
        <f>SUM(E1661:E1661)</f>
        <v>800000</v>
      </c>
    </row>
    <row r="1663" spans="1:5" customFormat="1" ht="15" customHeight="1" x14ac:dyDescent="0.2"/>
    <row r="1664" spans="1:5" customFormat="1" ht="15" customHeight="1" x14ac:dyDescent="0.2"/>
    <row r="1665" spans="1:7" customFormat="1" ht="15" customHeight="1" x14ac:dyDescent="0.25">
      <c r="A1665" s="25" t="s">
        <v>17</v>
      </c>
      <c r="B1665" s="26"/>
      <c r="C1665" s="26"/>
      <c r="D1665" s="26"/>
      <c r="E1665" s="54"/>
      <c r="G1665" s="107"/>
    </row>
    <row r="1666" spans="1:7" customFormat="1" ht="15" customHeight="1" x14ac:dyDescent="0.2">
      <c r="A1666" s="87" t="s">
        <v>62</v>
      </c>
      <c r="B1666" s="26"/>
      <c r="C1666" s="26"/>
      <c r="D1666" s="26"/>
      <c r="E1666" s="28" t="s">
        <v>68</v>
      </c>
      <c r="G1666" s="107"/>
    </row>
    <row r="1667" spans="1:7" customFormat="1" ht="15" customHeight="1" x14ac:dyDescent="0.2">
      <c r="A1667" s="54"/>
      <c r="B1667" s="42"/>
      <c r="C1667" s="26"/>
      <c r="E1667" s="30"/>
      <c r="G1667" s="107"/>
    </row>
    <row r="1668" spans="1:7" customFormat="1" ht="15" customHeight="1" x14ac:dyDescent="0.2">
      <c r="C1668" s="31" t="s">
        <v>36</v>
      </c>
      <c r="D1668" s="32" t="s">
        <v>50</v>
      </c>
      <c r="E1668" s="44" t="s">
        <v>38</v>
      </c>
      <c r="G1668" s="107"/>
    </row>
    <row r="1669" spans="1:7" customFormat="1" ht="15" customHeight="1" x14ac:dyDescent="0.2">
      <c r="C1669" s="73">
        <v>4357</v>
      </c>
      <c r="D1669" s="79" t="s">
        <v>71</v>
      </c>
      <c r="E1669" s="37">
        <v>1000000</v>
      </c>
      <c r="G1669" s="107"/>
    </row>
    <row r="1670" spans="1:7" customFormat="1" ht="15" customHeight="1" x14ac:dyDescent="0.2">
      <c r="C1670" s="39" t="s">
        <v>40</v>
      </c>
      <c r="D1670" s="40"/>
      <c r="E1670" s="41">
        <f>SUM(E1669:E1669)</f>
        <v>1000000</v>
      </c>
      <c r="G1670" s="107">
        <f>SUM(E1655,E1662,E1670)</f>
        <v>13000000</v>
      </c>
    </row>
    <row r="1671" spans="1:7" customFormat="1" ht="15" customHeight="1" x14ac:dyDescent="0.2">
      <c r="G1671" s="107"/>
    </row>
    <row r="1672" spans="1:7" customFormat="1" ht="15" customHeight="1" x14ac:dyDescent="0.2">
      <c r="G1672" s="107"/>
    </row>
    <row r="1673" spans="1:7" customFormat="1" ht="15" customHeight="1" x14ac:dyDescent="0.25">
      <c r="A1673" s="99" t="s">
        <v>306</v>
      </c>
      <c r="G1673" s="107"/>
    </row>
    <row r="1674" spans="1:7" customFormat="1" ht="15" customHeight="1" x14ac:dyDescent="0.2">
      <c r="A1674" s="202" t="s">
        <v>103</v>
      </c>
      <c r="B1674" s="202"/>
      <c r="C1674" s="202"/>
      <c r="D1674" s="202"/>
      <c r="E1674" s="202"/>
      <c r="G1674" s="107"/>
    </row>
    <row r="1675" spans="1:7" customFormat="1" ht="15" customHeight="1" x14ac:dyDescent="0.2">
      <c r="A1675" s="202"/>
      <c r="B1675" s="202"/>
      <c r="C1675" s="202"/>
      <c r="D1675" s="202"/>
      <c r="E1675" s="202"/>
      <c r="G1675" s="107"/>
    </row>
    <row r="1676" spans="1:7" customFormat="1" ht="15" customHeight="1" x14ac:dyDescent="0.2">
      <c r="A1676" s="201" t="s">
        <v>307</v>
      </c>
      <c r="B1676" s="201"/>
      <c r="C1676" s="201"/>
      <c r="D1676" s="201"/>
      <c r="E1676" s="201"/>
      <c r="G1676" s="107"/>
    </row>
    <row r="1677" spans="1:7" customFormat="1" ht="15" customHeight="1" x14ac:dyDescent="0.2">
      <c r="A1677" s="201"/>
      <c r="B1677" s="201"/>
      <c r="C1677" s="201"/>
      <c r="D1677" s="201"/>
      <c r="E1677" s="201"/>
      <c r="G1677" s="107"/>
    </row>
    <row r="1678" spans="1:7" customFormat="1" ht="15" customHeight="1" x14ac:dyDescent="0.2">
      <c r="A1678" s="201"/>
      <c r="B1678" s="201"/>
      <c r="C1678" s="201"/>
      <c r="D1678" s="201"/>
      <c r="E1678" s="201"/>
      <c r="G1678" s="107"/>
    </row>
    <row r="1679" spans="1:7" customFormat="1" ht="15" customHeight="1" x14ac:dyDescent="0.2">
      <c r="A1679" s="201"/>
      <c r="B1679" s="201"/>
      <c r="C1679" s="201"/>
      <c r="D1679" s="201"/>
      <c r="E1679" s="201"/>
      <c r="G1679" s="107"/>
    </row>
    <row r="1680" spans="1:7" customFormat="1" ht="15" customHeight="1" x14ac:dyDescent="0.2">
      <c r="A1680" s="201"/>
      <c r="B1680" s="201"/>
      <c r="C1680" s="201"/>
      <c r="D1680" s="201"/>
      <c r="E1680" s="201"/>
      <c r="G1680" s="107"/>
    </row>
    <row r="1681" spans="1:5" customFormat="1" ht="15" customHeight="1" x14ac:dyDescent="0.2">
      <c r="A1681" s="201"/>
      <c r="B1681" s="201"/>
      <c r="C1681" s="201"/>
      <c r="D1681" s="201"/>
      <c r="E1681" s="201"/>
    </row>
    <row r="1682" spans="1:5" customFormat="1" ht="15" customHeight="1" x14ac:dyDescent="0.2">
      <c r="A1682" s="201"/>
      <c r="B1682" s="201"/>
      <c r="C1682" s="201"/>
      <c r="D1682" s="201"/>
      <c r="E1682" s="201"/>
    </row>
    <row r="1683" spans="1:5" customFormat="1" ht="15" customHeight="1" x14ac:dyDescent="0.2">
      <c r="A1683" s="124"/>
      <c r="B1683" s="124"/>
      <c r="C1683" s="124"/>
      <c r="D1683" s="124"/>
      <c r="E1683" s="124"/>
    </row>
    <row r="1684" spans="1:5" customFormat="1" ht="15" customHeight="1" x14ac:dyDescent="0.25">
      <c r="A1684" s="51" t="s">
        <v>17</v>
      </c>
      <c r="B1684" s="52"/>
      <c r="C1684" s="52"/>
      <c r="D1684" s="52"/>
      <c r="E1684" s="52"/>
    </row>
    <row r="1685" spans="1:5" customFormat="1" ht="15" customHeight="1" x14ac:dyDescent="0.2">
      <c r="A1685" s="87" t="s">
        <v>33</v>
      </c>
      <c r="B1685" s="52"/>
      <c r="C1685" s="52"/>
      <c r="D1685" s="52"/>
      <c r="E1685" s="53" t="s">
        <v>34</v>
      </c>
    </row>
    <row r="1686" spans="1:5" customFormat="1" ht="15" customHeight="1" x14ac:dyDescent="0.25">
      <c r="A1686" s="61"/>
      <c r="B1686" s="51"/>
      <c r="C1686" s="52"/>
      <c r="D1686" s="52"/>
      <c r="E1686" s="90"/>
    </row>
    <row r="1687" spans="1:5" customFormat="1" ht="15" customHeight="1" x14ac:dyDescent="0.2">
      <c r="A1687" s="69"/>
      <c r="B1687" s="70"/>
      <c r="C1687" s="44" t="s">
        <v>36</v>
      </c>
      <c r="D1687" s="77" t="s">
        <v>50</v>
      </c>
      <c r="E1687" s="44" t="s">
        <v>38</v>
      </c>
    </row>
    <row r="1688" spans="1:5" customFormat="1" ht="15" customHeight="1" x14ac:dyDescent="0.2">
      <c r="A1688" s="71"/>
      <c r="B1688" s="78"/>
      <c r="C1688" s="46">
        <v>6409</v>
      </c>
      <c r="D1688" s="65" t="s">
        <v>72</v>
      </c>
      <c r="E1688" s="37">
        <v>-5900</v>
      </c>
    </row>
    <row r="1689" spans="1:5" customFormat="1" ht="15" customHeight="1" x14ac:dyDescent="0.2">
      <c r="A1689" s="95"/>
      <c r="B1689" s="103"/>
      <c r="C1689" s="66" t="s">
        <v>40</v>
      </c>
      <c r="D1689" s="67"/>
      <c r="E1689" s="68">
        <f>SUM(E1688:E1688)</f>
        <v>-5900</v>
      </c>
    </row>
    <row r="1690" spans="1:5" customFormat="1" ht="15" customHeight="1" x14ac:dyDescent="0.25">
      <c r="A1690" s="59"/>
      <c r="B1690" s="61"/>
      <c r="C1690" s="61"/>
      <c r="D1690" s="61"/>
      <c r="E1690" s="61"/>
    </row>
    <row r="1691" spans="1:5" customFormat="1" ht="15" customHeight="1" x14ac:dyDescent="0.25">
      <c r="A1691" s="51" t="s">
        <v>17</v>
      </c>
      <c r="B1691" s="52"/>
      <c r="C1691" s="52"/>
      <c r="D1691" s="54"/>
      <c r="E1691" s="54"/>
    </row>
    <row r="1692" spans="1:5" customFormat="1" ht="15" customHeight="1" x14ac:dyDescent="0.2">
      <c r="A1692" s="87" t="s">
        <v>76</v>
      </c>
      <c r="B1692" s="52"/>
      <c r="C1692" s="52"/>
      <c r="D1692" s="52"/>
      <c r="E1692" s="53" t="s">
        <v>63</v>
      </c>
    </row>
    <row r="1693" spans="1:5" customFormat="1" ht="15" customHeight="1" x14ac:dyDescent="0.2">
      <c r="A1693" s="61"/>
      <c r="B1693" s="62"/>
      <c r="C1693" s="52"/>
      <c r="D1693" s="61"/>
      <c r="E1693" s="63"/>
    </row>
    <row r="1694" spans="1:5" customFormat="1" ht="15" customHeight="1" x14ac:dyDescent="0.2">
      <c r="A1694" s="69"/>
      <c r="B1694" s="69"/>
      <c r="C1694" s="44" t="s">
        <v>36</v>
      </c>
      <c r="D1694" s="77" t="s">
        <v>50</v>
      </c>
      <c r="E1694" s="44" t="s">
        <v>38</v>
      </c>
    </row>
    <row r="1695" spans="1:5" customFormat="1" ht="15" customHeight="1" x14ac:dyDescent="0.2">
      <c r="A1695" s="86"/>
      <c r="B1695" s="72"/>
      <c r="C1695" s="46">
        <v>5273</v>
      </c>
      <c r="D1695" s="79" t="s">
        <v>71</v>
      </c>
      <c r="E1695" s="37">
        <v>5900</v>
      </c>
    </row>
    <row r="1696" spans="1:5" customFormat="1" ht="15" customHeight="1" x14ac:dyDescent="0.2">
      <c r="A1696" s="95"/>
      <c r="B1696" s="52"/>
      <c r="C1696" s="66" t="s">
        <v>40</v>
      </c>
      <c r="D1696" s="67"/>
      <c r="E1696" s="68">
        <f>SUM(E1695:E1695)</f>
        <v>5900</v>
      </c>
    </row>
    <row r="1697" spans="1:5" customFormat="1" ht="15" customHeight="1" x14ac:dyDescent="0.2"/>
    <row r="1698" spans="1:5" customFormat="1" ht="15" customHeight="1" x14ac:dyDescent="0.2"/>
    <row r="1699" spans="1:5" customFormat="1" ht="15" customHeight="1" x14ac:dyDescent="0.25">
      <c r="A1699" s="99" t="s">
        <v>308</v>
      </c>
    </row>
    <row r="1700" spans="1:5" customFormat="1" ht="15" customHeight="1" x14ac:dyDescent="0.2">
      <c r="A1700" s="202" t="s">
        <v>103</v>
      </c>
      <c r="B1700" s="202"/>
      <c r="C1700" s="202"/>
      <c r="D1700" s="202"/>
      <c r="E1700" s="202"/>
    </row>
    <row r="1701" spans="1:5" customFormat="1" ht="15" customHeight="1" x14ac:dyDescent="0.2">
      <c r="A1701" s="202"/>
      <c r="B1701" s="202"/>
      <c r="C1701" s="202"/>
      <c r="D1701" s="202"/>
      <c r="E1701" s="202"/>
    </row>
    <row r="1702" spans="1:5" customFormat="1" ht="15" customHeight="1" x14ac:dyDescent="0.2">
      <c r="A1702" s="201" t="s">
        <v>309</v>
      </c>
      <c r="B1702" s="201"/>
      <c r="C1702" s="201"/>
      <c r="D1702" s="201"/>
      <c r="E1702" s="201"/>
    </row>
    <row r="1703" spans="1:5" customFormat="1" ht="15" customHeight="1" x14ac:dyDescent="0.2">
      <c r="A1703" s="201"/>
      <c r="B1703" s="201"/>
      <c r="C1703" s="201"/>
      <c r="D1703" s="201"/>
      <c r="E1703" s="201"/>
    </row>
    <row r="1704" spans="1:5" customFormat="1" ht="15" customHeight="1" x14ac:dyDescent="0.2">
      <c r="A1704" s="201"/>
      <c r="B1704" s="201"/>
      <c r="C1704" s="201"/>
      <c r="D1704" s="201"/>
      <c r="E1704" s="201"/>
    </row>
    <row r="1705" spans="1:5" customFormat="1" ht="15" customHeight="1" x14ac:dyDescent="0.2">
      <c r="A1705" s="201"/>
      <c r="B1705" s="201"/>
      <c r="C1705" s="201"/>
      <c r="D1705" s="201"/>
      <c r="E1705" s="201"/>
    </row>
    <row r="1706" spans="1:5" customFormat="1" ht="15" customHeight="1" x14ac:dyDescent="0.2">
      <c r="A1706" s="201"/>
      <c r="B1706" s="201"/>
      <c r="C1706" s="201"/>
      <c r="D1706" s="201"/>
      <c r="E1706" s="201"/>
    </row>
    <row r="1707" spans="1:5" customFormat="1" ht="15" customHeight="1" x14ac:dyDescent="0.2">
      <c r="A1707" s="201"/>
      <c r="B1707" s="201"/>
      <c r="C1707" s="201"/>
      <c r="D1707" s="201"/>
      <c r="E1707" s="201"/>
    </row>
    <row r="1708" spans="1:5" customFormat="1" ht="15" customHeight="1" x14ac:dyDescent="0.2">
      <c r="A1708" s="201"/>
      <c r="B1708" s="201"/>
      <c r="C1708" s="201"/>
      <c r="D1708" s="201"/>
      <c r="E1708" s="201"/>
    </row>
    <row r="1709" spans="1:5" customFormat="1" ht="15" customHeight="1" x14ac:dyDescent="0.2">
      <c r="A1709" s="124"/>
      <c r="B1709" s="124"/>
      <c r="C1709" s="124"/>
      <c r="D1709" s="124"/>
      <c r="E1709" s="124"/>
    </row>
    <row r="1710" spans="1:5" customFormat="1" ht="15" customHeight="1" x14ac:dyDescent="0.25">
      <c r="A1710" s="51" t="s">
        <v>17</v>
      </c>
      <c r="B1710" s="52"/>
      <c r="C1710" s="52"/>
      <c r="D1710" s="52"/>
      <c r="E1710" s="52"/>
    </row>
    <row r="1711" spans="1:5" customFormat="1" ht="15" customHeight="1" x14ac:dyDescent="0.2">
      <c r="A1711" s="87" t="s">
        <v>33</v>
      </c>
      <c r="B1711" s="52"/>
      <c r="C1711" s="52"/>
      <c r="D1711" s="52"/>
      <c r="E1711" s="53" t="s">
        <v>34</v>
      </c>
    </row>
    <row r="1712" spans="1:5" customFormat="1" ht="15" customHeight="1" x14ac:dyDescent="0.25">
      <c r="A1712" s="61"/>
      <c r="B1712" s="51"/>
      <c r="C1712" s="52"/>
      <c r="D1712" s="52"/>
      <c r="E1712" s="90"/>
    </row>
    <row r="1713" spans="1:5" customFormat="1" ht="15" customHeight="1" x14ac:dyDescent="0.2">
      <c r="A1713" s="69"/>
      <c r="B1713" s="70"/>
      <c r="C1713" s="44" t="s">
        <v>36</v>
      </c>
      <c r="D1713" s="77" t="s">
        <v>50</v>
      </c>
      <c r="E1713" s="44" t="s">
        <v>38</v>
      </c>
    </row>
    <row r="1714" spans="1:5" customFormat="1" ht="15" customHeight="1" x14ac:dyDescent="0.2">
      <c r="A1714" s="71"/>
      <c r="B1714" s="78"/>
      <c r="C1714" s="46">
        <v>6409</v>
      </c>
      <c r="D1714" s="65" t="s">
        <v>72</v>
      </c>
      <c r="E1714" s="37">
        <v>-200000</v>
      </c>
    </row>
    <row r="1715" spans="1:5" customFormat="1" ht="15" customHeight="1" x14ac:dyDescent="0.2">
      <c r="A1715" s="95"/>
      <c r="B1715" s="103"/>
      <c r="C1715" s="66" t="s">
        <v>40</v>
      </c>
      <c r="D1715" s="67"/>
      <c r="E1715" s="68">
        <f>SUM(E1714:E1714)</f>
        <v>-200000</v>
      </c>
    </row>
    <row r="1716" spans="1:5" customFormat="1" ht="15" customHeight="1" x14ac:dyDescent="0.25">
      <c r="A1716" s="59"/>
      <c r="B1716" s="61"/>
      <c r="C1716" s="61"/>
      <c r="D1716" s="61"/>
      <c r="E1716" s="61"/>
    </row>
    <row r="1717" spans="1:5" customFormat="1" ht="15" customHeight="1" x14ac:dyDescent="0.25">
      <c r="A1717" s="51" t="s">
        <v>17</v>
      </c>
      <c r="B1717" s="52"/>
      <c r="C1717" s="52"/>
      <c r="D1717" s="54"/>
      <c r="E1717" s="54"/>
    </row>
    <row r="1718" spans="1:5" customFormat="1" ht="15" customHeight="1" x14ac:dyDescent="0.2">
      <c r="A1718" s="87" t="s">
        <v>62</v>
      </c>
      <c r="B1718" s="52"/>
      <c r="C1718" s="52"/>
      <c r="D1718" s="52"/>
      <c r="E1718" s="53" t="s">
        <v>97</v>
      </c>
    </row>
    <row r="1719" spans="1:5" customFormat="1" ht="15" customHeight="1" x14ac:dyDescent="0.2">
      <c r="A1719" s="61"/>
      <c r="B1719" s="62"/>
      <c r="C1719" s="52"/>
      <c r="D1719" s="61"/>
      <c r="E1719" s="63"/>
    </row>
    <row r="1720" spans="1:5" customFormat="1" ht="15" customHeight="1" x14ac:dyDescent="0.2">
      <c r="A1720" s="69"/>
      <c r="B1720" s="69"/>
      <c r="C1720" s="44" t="s">
        <v>36</v>
      </c>
      <c r="D1720" s="77" t="s">
        <v>50</v>
      </c>
      <c r="E1720" s="44" t="s">
        <v>38</v>
      </c>
    </row>
    <row r="1721" spans="1:5" customFormat="1" ht="15" customHeight="1" x14ac:dyDescent="0.2">
      <c r="A1721" s="86"/>
      <c r="B1721" s="72"/>
      <c r="C1721" s="46">
        <v>2212</v>
      </c>
      <c r="D1721" s="79" t="s">
        <v>71</v>
      </c>
      <c r="E1721" s="37">
        <v>200000</v>
      </c>
    </row>
    <row r="1722" spans="1:5" customFormat="1" ht="15" customHeight="1" x14ac:dyDescent="0.2">
      <c r="A1722" s="95"/>
      <c r="B1722" s="52"/>
      <c r="C1722" s="66" t="s">
        <v>40</v>
      </c>
      <c r="D1722" s="67"/>
      <c r="E1722" s="68">
        <f>SUM(E1721:E1721)</f>
        <v>200000</v>
      </c>
    </row>
    <row r="1723" spans="1:5" customFormat="1" ht="15" customHeight="1" x14ac:dyDescent="0.2"/>
    <row r="1724" spans="1:5" customFormat="1" ht="15" customHeight="1" x14ac:dyDescent="0.2"/>
    <row r="1725" spans="1:5" customFormat="1" ht="15" customHeight="1" x14ac:dyDescent="0.25">
      <c r="A1725" s="99" t="s">
        <v>310</v>
      </c>
    </row>
    <row r="1726" spans="1:5" customFormat="1" ht="15" customHeight="1" x14ac:dyDescent="0.2">
      <c r="A1726" s="202" t="s">
        <v>191</v>
      </c>
      <c r="B1726" s="202"/>
      <c r="C1726" s="202"/>
      <c r="D1726" s="202"/>
      <c r="E1726" s="202"/>
    </row>
    <row r="1727" spans="1:5" customFormat="1" ht="15" customHeight="1" x14ac:dyDescent="0.2">
      <c r="A1727" s="201" t="s">
        <v>311</v>
      </c>
      <c r="B1727" s="201"/>
      <c r="C1727" s="201"/>
      <c r="D1727" s="201"/>
      <c r="E1727" s="201"/>
    </row>
    <row r="1728" spans="1:5" customFormat="1" ht="15" customHeight="1" x14ac:dyDescent="0.2">
      <c r="A1728" s="201"/>
      <c r="B1728" s="201"/>
      <c r="C1728" s="201"/>
      <c r="D1728" s="201"/>
      <c r="E1728" s="201"/>
    </row>
    <row r="1729" spans="1:5" customFormat="1" ht="15" customHeight="1" x14ac:dyDescent="0.2">
      <c r="A1729" s="201"/>
      <c r="B1729" s="201"/>
      <c r="C1729" s="201"/>
      <c r="D1729" s="201"/>
      <c r="E1729" s="201"/>
    </row>
    <row r="1730" spans="1:5" customFormat="1" ht="15" customHeight="1" x14ac:dyDescent="0.2">
      <c r="A1730" s="201"/>
      <c r="B1730" s="201"/>
      <c r="C1730" s="201"/>
      <c r="D1730" s="201"/>
      <c r="E1730" s="201"/>
    </row>
    <row r="1731" spans="1:5" customFormat="1" ht="15" customHeight="1" x14ac:dyDescent="0.2">
      <c r="A1731" s="201"/>
      <c r="B1731" s="201"/>
      <c r="C1731" s="201"/>
      <c r="D1731" s="201"/>
      <c r="E1731" s="201"/>
    </row>
    <row r="1732" spans="1:5" customFormat="1" ht="15" customHeight="1" x14ac:dyDescent="0.2">
      <c r="A1732" s="201"/>
      <c r="B1732" s="201"/>
      <c r="C1732" s="201"/>
      <c r="D1732" s="201"/>
      <c r="E1732" s="201"/>
    </row>
    <row r="1733" spans="1:5" customFormat="1" ht="15" customHeight="1" x14ac:dyDescent="0.2">
      <c r="A1733" s="201"/>
      <c r="B1733" s="201"/>
      <c r="C1733" s="201"/>
      <c r="D1733" s="201"/>
      <c r="E1733" s="201"/>
    </row>
    <row r="1734" spans="1:5" customFormat="1" ht="15" customHeight="1" x14ac:dyDescent="0.2">
      <c r="A1734" s="201"/>
      <c r="B1734" s="201"/>
      <c r="C1734" s="201"/>
      <c r="D1734" s="201"/>
      <c r="E1734" s="201"/>
    </row>
    <row r="1735" spans="1:5" customFormat="1" ht="15" customHeight="1" x14ac:dyDescent="0.2"/>
    <row r="1736" spans="1:5" customFormat="1" ht="15" customHeight="1" x14ac:dyDescent="0.25">
      <c r="A1736" s="51" t="s">
        <v>1</v>
      </c>
      <c r="B1736" s="88"/>
      <c r="C1736" s="52"/>
      <c r="D1736" s="52"/>
      <c r="E1736" s="52"/>
    </row>
    <row r="1737" spans="1:5" customFormat="1" ht="15" customHeight="1" x14ac:dyDescent="0.2">
      <c r="A1737" s="87" t="s">
        <v>55</v>
      </c>
      <c r="B1737" s="88"/>
      <c r="C1737" s="52"/>
      <c r="D1737" s="52"/>
      <c r="E1737" s="53" t="s">
        <v>56</v>
      </c>
    </row>
    <row r="1738" spans="1:5" customFormat="1" ht="15" customHeight="1" x14ac:dyDescent="0.25">
      <c r="A1738" s="61"/>
      <c r="B1738" s="102"/>
      <c r="C1738" s="52"/>
      <c r="D1738" s="52"/>
      <c r="E1738" s="90"/>
    </row>
    <row r="1739" spans="1:5" customFormat="1" ht="15" customHeight="1" x14ac:dyDescent="0.2">
      <c r="B1739" s="44" t="s">
        <v>35</v>
      </c>
      <c r="C1739" s="44" t="s">
        <v>36</v>
      </c>
      <c r="D1739" s="108" t="s">
        <v>37</v>
      </c>
      <c r="E1739" s="44" t="s">
        <v>38</v>
      </c>
    </row>
    <row r="1740" spans="1:5" customFormat="1" ht="15" customHeight="1" x14ac:dyDescent="0.2">
      <c r="B1740" s="120">
        <v>33160</v>
      </c>
      <c r="C1740" s="56"/>
      <c r="D1740" s="57" t="s">
        <v>39</v>
      </c>
      <c r="E1740" s="37">
        <v>-280055</v>
      </c>
    </row>
    <row r="1741" spans="1:5" customFormat="1" ht="15" customHeight="1" x14ac:dyDescent="0.2">
      <c r="B1741" s="126"/>
      <c r="C1741" s="66" t="s">
        <v>40</v>
      </c>
      <c r="D1741" s="96"/>
      <c r="E1741" s="97">
        <f>SUM(E1740:E1740)</f>
        <v>-280055</v>
      </c>
    </row>
    <row r="1742" spans="1:5" customFormat="1" ht="15" customHeight="1" x14ac:dyDescent="0.25">
      <c r="A1742" s="59"/>
      <c r="B1742" s="141"/>
      <c r="C1742" s="60"/>
      <c r="D1742" s="60"/>
      <c r="E1742" s="60"/>
    </row>
    <row r="1743" spans="1:5" customFormat="1" ht="15" customHeight="1" x14ac:dyDescent="0.25">
      <c r="A1743" s="25" t="s">
        <v>17</v>
      </c>
      <c r="B1743" s="113"/>
      <c r="C1743" s="26"/>
      <c r="D1743" s="26"/>
      <c r="E1743" s="54"/>
    </row>
    <row r="1744" spans="1:5" customFormat="1" ht="15" customHeight="1" x14ac:dyDescent="0.2">
      <c r="A1744" s="27" t="s">
        <v>55</v>
      </c>
      <c r="B1744" s="113"/>
      <c r="C1744" s="26"/>
      <c r="D1744" s="26"/>
      <c r="E1744" s="28" t="s">
        <v>56</v>
      </c>
    </row>
    <row r="1745" spans="1:5" customFormat="1" ht="15" customHeight="1" x14ac:dyDescent="0.2">
      <c r="A1745" s="27"/>
      <c r="B1745" s="113"/>
      <c r="C1745" s="26"/>
      <c r="D1745" s="26"/>
      <c r="E1745" s="28"/>
    </row>
    <row r="1746" spans="1:5" customFormat="1" ht="15" customHeight="1" x14ac:dyDescent="0.2">
      <c r="B1746" s="44" t="s">
        <v>35</v>
      </c>
      <c r="C1746" s="44" t="s">
        <v>36</v>
      </c>
      <c r="D1746" s="108" t="s">
        <v>37</v>
      </c>
      <c r="E1746" s="44" t="s">
        <v>38</v>
      </c>
    </row>
    <row r="1747" spans="1:5" customFormat="1" ht="15" customHeight="1" x14ac:dyDescent="0.2">
      <c r="B1747" s="120">
        <v>33160</v>
      </c>
      <c r="C1747" s="56"/>
      <c r="D1747" s="57" t="s">
        <v>43</v>
      </c>
      <c r="E1747" s="37">
        <v>-280055</v>
      </c>
    </row>
    <row r="1748" spans="1:5" customFormat="1" ht="15" customHeight="1" x14ac:dyDescent="0.2">
      <c r="B1748" s="126"/>
      <c r="C1748" s="66" t="s">
        <v>40</v>
      </c>
      <c r="D1748" s="96"/>
      <c r="E1748" s="97">
        <f>SUM(E1747:E1747)</f>
        <v>-280055</v>
      </c>
    </row>
    <row r="1749" spans="1:5" customFormat="1" ht="15" customHeight="1" x14ac:dyDescent="0.2"/>
    <row r="1750" spans="1:5" customFormat="1" ht="15" customHeight="1" x14ac:dyDescent="0.2"/>
    <row r="1751" spans="1:5" customFormat="1" ht="15" customHeight="1" x14ac:dyDescent="0.25">
      <c r="A1751" s="99" t="s">
        <v>312</v>
      </c>
    </row>
    <row r="1752" spans="1:5" customFormat="1" ht="15" customHeight="1" x14ac:dyDescent="0.2">
      <c r="A1752" s="202" t="s">
        <v>103</v>
      </c>
      <c r="B1752" s="202"/>
      <c r="C1752" s="202"/>
      <c r="D1752" s="202"/>
      <c r="E1752" s="202"/>
    </row>
    <row r="1753" spans="1:5" customFormat="1" ht="15" customHeight="1" x14ac:dyDescent="0.2">
      <c r="A1753" s="202"/>
      <c r="B1753" s="202"/>
      <c r="C1753" s="202"/>
      <c r="D1753" s="202"/>
      <c r="E1753" s="202"/>
    </row>
    <row r="1754" spans="1:5" customFormat="1" ht="15" customHeight="1" x14ac:dyDescent="0.2">
      <c r="A1754" s="201" t="s">
        <v>313</v>
      </c>
      <c r="B1754" s="201"/>
      <c r="C1754" s="201"/>
      <c r="D1754" s="201"/>
      <c r="E1754" s="201"/>
    </row>
    <row r="1755" spans="1:5" customFormat="1" ht="15" customHeight="1" x14ac:dyDescent="0.2">
      <c r="A1755" s="201"/>
      <c r="B1755" s="201"/>
      <c r="C1755" s="201"/>
      <c r="D1755" s="201"/>
      <c r="E1755" s="201"/>
    </row>
    <row r="1756" spans="1:5" customFormat="1" ht="15" customHeight="1" x14ac:dyDescent="0.2">
      <c r="A1756" s="201"/>
      <c r="B1756" s="201"/>
      <c r="C1756" s="201"/>
      <c r="D1756" s="201"/>
      <c r="E1756" s="201"/>
    </row>
    <row r="1757" spans="1:5" customFormat="1" ht="15" customHeight="1" x14ac:dyDescent="0.2">
      <c r="A1757" s="201"/>
      <c r="B1757" s="201"/>
      <c r="C1757" s="201"/>
      <c r="D1757" s="201"/>
      <c r="E1757" s="201"/>
    </row>
    <row r="1758" spans="1:5" customFormat="1" ht="15" customHeight="1" x14ac:dyDescent="0.2">
      <c r="A1758" s="201"/>
      <c r="B1758" s="201"/>
      <c r="C1758" s="201"/>
      <c r="D1758" s="201"/>
      <c r="E1758" s="201"/>
    </row>
    <row r="1759" spans="1:5" customFormat="1" ht="15" customHeight="1" x14ac:dyDescent="0.2">
      <c r="A1759" s="201"/>
      <c r="B1759" s="201"/>
      <c r="C1759" s="201"/>
      <c r="D1759" s="201"/>
      <c r="E1759" s="201"/>
    </row>
    <row r="1760" spans="1:5" customFormat="1" ht="15" customHeight="1" x14ac:dyDescent="0.2">
      <c r="A1760" s="201"/>
      <c r="B1760" s="201"/>
      <c r="C1760" s="201"/>
      <c r="D1760" s="201"/>
      <c r="E1760" s="201"/>
    </row>
    <row r="1761" spans="1:7" customFormat="1" ht="15" customHeight="1" x14ac:dyDescent="0.2">
      <c r="A1761" s="201"/>
      <c r="B1761" s="201"/>
      <c r="C1761" s="201"/>
      <c r="D1761" s="201"/>
      <c r="E1761" s="201"/>
      <c r="G1761" s="107"/>
    </row>
    <row r="1762" spans="1:7" customFormat="1" ht="15" customHeight="1" x14ac:dyDescent="0.2">
      <c r="A1762" s="124"/>
      <c r="B1762" s="133"/>
      <c r="C1762" s="124"/>
      <c r="D1762" s="124"/>
      <c r="E1762" s="124"/>
      <c r="G1762" s="107"/>
    </row>
    <row r="1763" spans="1:7" customFormat="1" ht="15" customHeight="1" x14ac:dyDescent="0.25">
      <c r="A1763" s="51" t="s">
        <v>17</v>
      </c>
      <c r="B1763" s="88"/>
      <c r="C1763" s="52"/>
      <c r="D1763" s="52"/>
      <c r="E1763" s="52"/>
      <c r="G1763" s="107"/>
    </row>
    <row r="1764" spans="1:7" customFormat="1" ht="15" customHeight="1" x14ac:dyDescent="0.2">
      <c r="A1764" s="87" t="s">
        <v>33</v>
      </c>
      <c r="B1764" s="88"/>
      <c r="C1764" s="52"/>
      <c r="D1764" s="52"/>
      <c r="E1764" s="53" t="s">
        <v>34</v>
      </c>
      <c r="G1764" s="107"/>
    </row>
    <row r="1765" spans="1:7" customFormat="1" ht="15" customHeight="1" x14ac:dyDescent="0.25">
      <c r="A1765" s="61"/>
      <c r="B1765" s="102"/>
      <c r="C1765" s="52"/>
      <c r="D1765" s="52"/>
      <c r="E1765" s="90"/>
      <c r="G1765" s="107"/>
    </row>
    <row r="1766" spans="1:7" customFormat="1" ht="15" customHeight="1" x14ac:dyDescent="0.25">
      <c r="A1766" s="61"/>
      <c r="B1766" s="102"/>
      <c r="C1766" s="44" t="s">
        <v>36</v>
      </c>
      <c r="D1766" s="77" t="s">
        <v>50</v>
      </c>
      <c r="E1766" s="44" t="s">
        <v>38</v>
      </c>
      <c r="G1766" s="107"/>
    </row>
    <row r="1767" spans="1:7" customFormat="1" ht="15" customHeight="1" x14ac:dyDescent="0.25">
      <c r="A1767" s="61"/>
      <c r="B1767" s="102"/>
      <c r="C1767" s="46">
        <v>6409</v>
      </c>
      <c r="D1767" s="65" t="s">
        <v>72</v>
      </c>
      <c r="E1767" s="37">
        <v>-10656564.74</v>
      </c>
      <c r="G1767" s="107">
        <v>-10656564.74</v>
      </c>
    </row>
    <row r="1768" spans="1:7" customFormat="1" ht="15" customHeight="1" x14ac:dyDescent="0.25">
      <c r="A1768" s="59"/>
      <c r="B1768" s="89"/>
      <c r="C1768" s="66" t="s">
        <v>40</v>
      </c>
      <c r="D1768" s="67"/>
      <c r="E1768" s="68">
        <f>SUM(E1767:E1767)</f>
        <v>-10656564.74</v>
      </c>
      <c r="G1768" s="107"/>
    </row>
    <row r="1769" spans="1:7" customFormat="1" ht="15" customHeight="1" x14ac:dyDescent="0.25">
      <c r="A1769" s="59"/>
      <c r="B1769" s="89"/>
      <c r="C1769" s="61"/>
      <c r="D1769" s="61"/>
      <c r="E1769" s="61"/>
      <c r="G1769" s="107"/>
    </row>
    <row r="1770" spans="1:7" customFormat="1" ht="15" customHeight="1" x14ac:dyDescent="0.25">
      <c r="A1770" s="51" t="s">
        <v>17</v>
      </c>
      <c r="B1770" s="88"/>
      <c r="C1770" s="52"/>
      <c r="D1770" s="54"/>
      <c r="E1770" s="54"/>
      <c r="G1770" s="107"/>
    </row>
    <row r="1771" spans="1:7" customFormat="1" ht="15" customHeight="1" x14ac:dyDescent="0.2">
      <c r="A1771" s="87" t="s">
        <v>62</v>
      </c>
      <c r="B1771" s="88"/>
      <c r="C1771" s="52"/>
      <c r="D1771" s="52"/>
      <c r="E1771" s="53" t="s">
        <v>68</v>
      </c>
      <c r="G1771" s="107"/>
    </row>
    <row r="1772" spans="1:7" customFormat="1" ht="15" customHeight="1" x14ac:dyDescent="0.2">
      <c r="G1772" s="107"/>
    </row>
    <row r="1773" spans="1:7" customFormat="1" ht="15" customHeight="1" x14ac:dyDescent="0.2">
      <c r="C1773" s="44" t="s">
        <v>36</v>
      </c>
      <c r="D1773" s="77" t="s">
        <v>50</v>
      </c>
      <c r="E1773" s="44" t="s">
        <v>38</v>
      </c>
      <c r="G1773" s="107"/>
    </row>
    <row r="1774" spans="1:7" customFormat="1" ht="15" customHeight="1" x14ac:dyDescent="0.2">
      <c r="C1774" s="46">
        <v>3122</v>
      </c>
      <c r="D1774" s="79" t="s">
        <v>71</v>
      </c>
      <c r="E1774" s="37">
        <f>246000+3001298+119801</f>
        <v>3367099</v>
      </c>
      <c r="G1774" s="107"/>
    </row>
    <row r="1775" spans="1:7" customFormat="1" ht="15" customHeight="1" x14ac:dyDescent="0.2">
      <c r="C1775" s="46">
        <v>3522</v>
      </c>
      <c r="D1775" s="79" t="s">
        <v>71</v>
      </c>
      <c r="E1775" s="37">
        <f>319876.73+5004620.49</f>
        <v>5324497.2200000007</v>
      </c>
      <c r="G1775" s="107"/>
    </row>
    <row r="1776" spans="1:7" customFormat="1" ht="15" customHeight="1" x14ac:dyDescent="0.2">
      <c r="C1776" s="46">
        <v>3121</v>
      </c>
      <c r="D1776" s="79" t="s">
        <v>71</v>
      </c>
      <c r="E1776" s="37">
        <v>1062980.52</v>
      </c>
      <c r="G1776" s="107"/>
    </row>
    <row r="1777" spans="1:5" customFormat="1" ht="15" customHeight="1" x14ac:dyDescent="0.2">
      <c r="C1777" s="46">
        <v>4357</v>
      </c>
      <c r="D1777" s="79" t="s">
        <v>71</v>
      </c>
      <c r="E1777" s="37">
        <v>901988</v>
      </c>
    </row>
    <row r="1778" spans="1:5" customFormat="1" ht="15" customHeight="1" x14ac:dyDescent="0.2">
      <c r="C1778" s="66" t="s">
        <v>40</v>
      </c>
      <c r="D1778" s="67"/>
      <c r="E1778" s="68">
        <f>SUM(E1774:E1777)</f>
        <v>10656564.74</v>
      </c>
    </row>
    <row r="1779" spans="1:5" customFormat="1" ht="15" customHeight="1" x14ac:dyDescent="0.2"/>
    <row r="1780" spans="1:5" customFormat="1" ht="15" customHeight="1" x14ac:dyDescent="0.2"/>
    <row r="1781" spans="1:5" customFormat="1" ht="15" customHeight="1" x14ac:dyDescent="0.25">
      <c r="A1781" s="99" t="s">
        <v>314</v>
      </c>
    </row>
    <row r="1782" spans="1:5" customFormat="1" ht="15" customHeight="1" x14ac:dyDescent="0.2">
      <c r="A1782" s="202" t="s">
        <v>103</v>
      </c>
      <c r="B1782" s="202"/>
      <c r="C1782" s="202"/>
      <c r="D1782" s="202"/>
      <c r="E1782" s="202"/>
    </row>
    <row r="1783" spans="1:5" customFormat="1" ht="15" customHeight="1" x14ac:dyDescent="0.2">
      <c r="A1783" s="202"/>
      <c r="B1783" s="202"/>
      <c r="C1783" s="202"/>
      <c r="D1783" s="202"/>
      <c r="E1783" s="202"/>
    </row>
    <row r="1784" spans="1:5" customFormat="1" ht="15" customHeight="1" x14ac:dyDescent="0.2">
      <c r="A1784" s="201" t="s">
        <v>315</v>
      </c>
      <c r="B1784" s="201"/>
      <c r="C1784" s="201"/>
      <c r="D1784" s="201"/>
      <c r="E1784" s="201"/>
    </row>
    <row r="1785" spans="1:5" customFormat="1" ht="15" customHeight="1" x14ac:dyDescent="0.2">
      <c r="A1785" s="201"/>
      <c r="B1785" s="201"/>
      <c r="C1785" s="201"/>
      <c r="D1785" s="201"/>
      <c r="E1785" s="201"/>
    </row>
    <row r="1786" spans="1:5" customFormat="1" ht="15" customHeight="1" x14ac:dyDescent="0.2">
      <c r="A1786" s="201"/>
      <c r="B1786" s="201"/>
      <c r="C1786" s="201"/>
      <c r="D1786" s="201"/>
      <c r="E1786" s="201"/>
    </row>
    <row r="1787" spans="1:5" customFormat="1" ht="15" customHeight="1" x14ac:dyDescent="0.2">
      <c r="A1787" s="201"/>
      <c r="B1787" s="201"/>
      <c r="C1787" s="201"/>
      <c r="D1787" s="201"/>
      <c r="E1787" s="201"/>
    </row>
    <row r="1788" spans="1:5" customFormat="1" ht="15" customHeight="1" x14ac:dyDescent="0.2">
      <c r="A1788" s="201"/>
      <c r="B1788" s="201"/>
      <c r="C1788" s="201"/>
      <c r="D1788" s="201"/>
      <c r="E1788" s="201"/>
    </row>
    <row r="1789" spans="1:5" customFormat="1" ht="15" customHeight="1" x14ac:dyDescent="0.2">
      <c r="A1789" s="201"/>
      <c r="B1789" s="201"/>
      <c r="C1789" s="201"/>
      <c r="D1789" s="201"/>
      <c r="E1789" s="201"/>
    </row>
    <row r="1790" spans="1:5" customFormat="1" ht="15" customHeight="1" x14ac:dyDescent="0.2">
      <c r="A1790" s="201"/>
      <c r="B1790" s="201"/>
      <c r="C1790" s="201"/>
      <c r="D1790" s="201"/>
      <c r="E1790" s="201"/>
    </row>
    <row r="1791" spans="1:5" customFormat="1" ht="15" customHeight="1" x14ac:dyDescent="0.2">
      <c r="A1791" s="201"/>
      <c r="B1791" s="201"/>
      <c r="C1791" s="201"/>
      <c r="D1791" s="201"/>
      <c r="E1791" s="201"/>
    </row>
    <row r="1792" spans="1:5" customFormat="1" ht="15" customHeight="1" x14ac:dyDescent="0.2">
      <c r="A1792" s="124"/>
      <c r="B1792" s="133"/>
      <c r="C1792" s="124"/>
      <c r="D1792" s="124"/>
      <c r="E1792" s="124"/>
    </row>
    <row r="1793" spans="1:7" customFormat="1" ht="15" customHeight="1" x14ac:dyDescent="0.25">
      <c r="A1793" s="51" t="s">
        <v>17</v>
      </c>
      <c r="B1793" s="88"/>
      <c r="C1793" s="52"/>
      <c r="D1793" s="52"/>
      <c r="E1793" s="52"/>
      <c r="G1793" s="107"/>
    </row>
    <row r="1794" spans="1:7" customFormat="1" ht="15" customHeight="1" x14ac:dyDescent="0.2">
      <c r="A1794" s="87" t="s">
        <v>33</v>
      </c>
      <c r="B1794" s="88"/>
      <c r="C1794" s="52"/>
      <c r="D1794" s="52"/>
      <c r="E1794" s="53" t="s">
        <v>34</v>
      </c>
      <c r="G1794" s="107"/>
    </row>
    <row r="1795" spans="1:7" customFormat="1" ht="15" customHeight="1" x14ac:dyDescent="0.25">
      <c r="A1795" s="61"/>
      <c r="B1795" s="102"/>
      <c r="C1795" s="52"/>
      <c r="D1795" s="52"/>
      <c r="E1795" s="90"/>
      <c r="G1795" s="107"/>
    </row>
    <row r="1796" spans="1:7" customFormat="1" ht="15" customHeight="1" x14ac:dyDescent="0.25">
      <c r="A1796" s="61"/>
      <c r="B1796" s="102"/>
      <c r="C1796" s="44" t="s">
        <v>36</v>
      </c>
      <c r="D1796" s="77" t="s">
        <v>50</v>
      </c>
      <c r="E1796" s="44" t="s">
        <v>38</v>
      </c>
      <c r="G1796" s="107"/>
    </row>
    <row r="1797" spans="1:7" customFormat="1" ht="15" customHeight="1" x14ac:dyDescent="0.25">
      <c r="A1797" s="61"/>
      <c r="B1797" s="102"/>
      <c r="C1797" s="46">
        <v>6409</v>
      </c>
      <c r="D1797" s="65" t="s">
        <v>72</v>
      </c>
      <c r="E1797" s="37">
        <v>-17837062</v>
      </c>
      <c r="G1797" s="107">
        <v>-17837062</v>
      </c>
    </row>
    <row r="1798" spans="1:7" customFormat="1" ht="15" customHeight="1" x14ac:dyDescent="0.25">
      <c r="A1798" s="59"/>
      <c r="B1798" s="89"/>
      <c r="C1798" s="66" t="s">
        <v>40</v>
      </c>
      <c r="D1798" s="67"/>
      <c r="E1798" s="68">
        <f>SUM(E1797:E1797)</f>
        <v>-17837062</v>
      </c>
      <c r="G1798" s="107"/>
    </row>
    <row r="1799" spans="1:7" customFormat="1" ht="15" customHeight="1" x14ac:dyDescent="0.25">
      <c r="A1799" s="59"/>
      <c r="B1799" s="89"/>
      <c r="C1799" s="61"/>
      <c r="D1799" s="61"/>
      <c r="E1799" s="61"/>
      <c r="G1799" s="107"/>
    </row>
    <row r="1800" spans="1:7" customFormat="1" ht="15" customHeight="1" x14ac:dyDescent="0.25">
      <c r="A1800" s="51" t="s">
        <v>17</v>
      </c>
      <c r="B1800" s="88"/>
      <c r="C1800" s="52"/>
      <c r="D1800" s="54"/>
      <c r="E1800" s="54"/>
      <c r="G1800" s="107"/>
    </row>
    <row r="1801" spans="1:7" customFormat="1" ht="15" customHeight="1" x14ac:dyDescent="0.2">
      <c r="A1801" s="87" t="s">
        <v>62</v>
      </c>
      <c r="B1801" s="88"/>
      <c r="C1801" s="52"/>
      <c r="D1801" s="52"/>
      <c r="E1801" s="53" t="s">
        <v>68</v>
      </c>
      <c r="G1801" s="107"/>
    </row>
    <row r="1802" spans="1:7" customFormat="1" ht="15" customHeight="1" x14ac:dyDescent="0.2">
      <c r="G1802" s="107"/>
    </row>
    <row r="1803" spans="1:7" customFormat="1" ht="15" customHeight="1" x14ac:dyDescent="0.2">
      <c r="C1803" s="44" t="s">
        <v>36</v>
      </c>
      <c r="D1803" s="77" t="s">
        <v>50</v>
      </c>
      <c r="E1803" s="44" t="s">
        <v>38</v>
      </c>
      <c r="G1803" s="107"/>
    </row>
    <row r="1804" spans="1:7" customFormat="1" ht="15" customHeight="1" x14ac:dyDescent="0.2">
      <c r="C1804" s="46">
        <v>3113</v>
      </c>
      <c r="D1804" s="79" t="s">
        <v>71</v>
      </c>
      <c r="E1804" s="37">
        <f>580000+3670701</f>
        <v>4250701</v>
      </c>
      <c r="G1804" s="107"/>
    </row>
    <row r="1805" spans="1:7" customFormat="1" ht="15" customHeight="1" x14ac:dyDescent="0.2">
      <c r="C1805" s="46">
        <v>3121</v>
      </c>
      <c r="D1805" s="79" t="s">
        <v>71</v>
      </c>
      <c r="E1805" s="37">
        <f>236000+4340833</f>
        <v>4576833</v>
      </c>
      <c r="G1805" s="107"/>
    </row>
    <row r="1806" spans="1:7" customFormat="1" ht="15" customHeight="1" x14ac:dyDescent="0.2">
      <c r="C1806" s="46">
        <v>3122</v>
      </c>
      <c r="D1806" s="79" t="s">
        <v>71</v>
      </c>
      <c r="E1806" s="37">
        <f>1453580+5219428</f>
        <v>6673008</v>
      </c>
      <c r="G1806" s="107"/>
    </row>
    <row r="1807" spans="1:7" customFormat="1" ht="15" customHeight="1" x14ac:dyDescent="0.2">
      <c r="C1807" s="46">
        <v>3123</v>
      </c>
      <c r="D1807" s="79" t="s">
        <v>71</v>
      </c>
      <c r="E1807" s="37">
        <v>1056980</v>
      </c>
      <c r="G1807" s="107"/>
    </row>
    <row r="1808" spans="1:7" customFormat="1" ht="15" customHeight="1" x14ac:dyDescent="0.2">
      <c r="C1808" s="46">
        <v>3522</v>
      </c>
      <c r="D1808" s="132" t="s">
        <v>71</v>
      </c>
      <c r="E1808" s="37">
        <v>609580</v>
      </c>
      <c r="G1808" s="107"/>
    </row>
    <row r="1809" spans="1:5" customFormat="1" ht="15" customHeight="1" x14ac:dyDescent="0.2">
      <c r="C1809" s="46">
        <v>4354</v>
      </c>
      <c r="D1809" s="132" t="s">
        <v>71</v>
      </c>
      <c r="E1809" s="37">
        <v>259500</v>
      </c>
    </row>
    <row r="1810" spans="1:5" customFormat="1" ht="15" customHeight="1" x14ac:dyDescent="0.2">
      <c r="C1810" s="46">
        <v>4357</v>
      </c>
      <c r="D1810" s="132" t="s">
        <v>71</v>
      </c>
      <c r="E1810" s="37">
        <v>410460</v>
      </c>
    </row>
    <row r="1811" spans="1:5" customFormat="1" ht="15" customHeight="1" x14ac:dyDescent="0.2">
      <c r="C1811" s="66" t="s">
        <v>40</v>
      </c>
      <c r="D1811" s="67"/>
      <c r="E1811" s="68">
        <f>SUM(E1804:E1810)</f>
        <v>17837062</v>
      </c>
    </row>
    <row r="1812" spans="1:5" customFormat="1" ht="15" customHeight="1" x14ac:dyDescent="0.2"/>
    <row r="1813" spans="1:5" customFormat="1" ht="15" customHeight="1" x14ac:dyDescent="0.2"/>
    <row r="1814" spans="1:5" customFormat="1" ht="15" customHeight="1" x14ac:dyDescent="0.2"/>
    <row r="1815" spans="1:5" customFormat="1" ht="15" customHeight="1" x14ac:dyDescent="0.2"/>
    <row r="1816" spans="1:5" customFormat="1" ht="15" customHeight="1" x14ac:dyDescent="0.2"/>
    <row r="1817" spans="1:5" customFormat="1" ht="15" customHeight="1" x14ac:dyDescent="0.2"/>
    <row r="1818" spans="1:5" customFormat="1" ht="15" customHeight="1" x14ac:dyDescent="0.2"/>
    <row r="1819" spans="1:5" customFormat="1" ht="15" customHeight="1" x14ac:dyDescent="0.2"/>
    <row r="1820" spans="1:5" customFormat="1" ht="15" customHeight="1" x14ac:dyDescent="0.2"/>
    <row r="1821" spans="1:5" customFormat="1" ht="15" customHeight="1" x14ac:dyDescent="0.25">
      <c r="A1821" s="99" t="s">
        <v>316</v>
      </c>
    </row>
    <row r="1822" spans="1:5" customFormat="1" ht="15" customHeight="1" x14ac:dyDescent="0.2">
      <c r="A1822" s="202" t="s">
        <v>103</v>
      </c>
      <c r="B1822" s="202"/>
      <c r="C1822" s="202"/>
      <c r="D1822" s="202"/>
      <c r="E1822" s="202"/>
    </row>
    <row r="1823" spans="1:5" customFormat="1" ht="15" customHeight="1" x14ac:dyDescent="0.2">
      <c r="A1823" s="202"/>
      <c r="B1823" s="202"/>
      <c r="C1823" s="202"/>
      <c r="D1823" s="202"/>
      <c r="E1823" s="202"/>
    </row>
    <row r="1824" spans="1:5" customFormat="1" ht="15" customHeight="1" x14ac:dyDescent="0.2">
      <c r="A1824" s="201" t="s">
        <v>317</v>
      </c>
      <c r="B1824" s="201"/>
      <c r="C1824" s="201"/>
      <c r="D1824" s="201"/>
      <c r="E1824" s="201"/>
    </row>
    <row r="1825" spans="1:5" customFormat="1" ht="15" customHeight="1" x14ac:dyDescent="0.2">
      <c r="A1825" s="201"/>
      <c r="B1825" s="201"/>
      <c r="C1825" s="201"/>
      <c r="D1825" s="201"/>
      <c r="E1825" s="201"/>
    </row>
    <row r="1826" spans="1:5" customFormat="1" ht="15" customHeight="1" x14ac:dyDescent="0.2">
      <c r="A1826" s="201"/>
      <c r="B1826" s="201"/>
      <c r="C1826" s="201"/>
      <c r="D1826" s="201"/>
      <c r="E1826" s="201"/>
    </row>
    <row r="1827" spans="1:5" customFormat="1" ht="15" customHeight="1" x14ac:dyDescent="0.2">
      <c r="A1827" s="201"/>
      <c r="B1827" s="201"/>
      <c r="C1827" s="201"/>
      <c r="D1827" s="201"/>
      <c r="E1827" s="201"/>
    </row>
    <row r="1828" spans="1:5" customFormat="1" ht="15" customHeight="1" x14ac:dyDescent="0.2">
      <c r="A1828" s="201"/>
      <c r="B1828" s="201"/>
      <c r="C1828" s="201"/>
      <c r="D1828" s="201"/>
      <c r="E1828" s="201"/>
    </row>
    <row r="1829" spans="1:5" customFormat="1" ht="15" customHeight="1" x14ac:dyDescent="0.2">
      <c r="A1829" s="201"/>
      <c r="B1829" s="201"/>
      <c r="C1829" s="201"/>
      <c r="D1829" s="201"/>
      <c r="E1829" s="201"/>
    </row>
    <row r="1830" spans="1:5" customFormat="1" ht="15" customHeight="1" x14ac:dyDescent="0.2">
      <c r="A1830" s="201"/>
      <c r="B1830" s="201"/>
      <c r="C1830" s="201"/>
      <c r="D1830" s="201"/>
      <c r="E1830" s="201"/>
    </row>
    <row r="1831" spans="1:5" customFormat="1" ht="15" customHeight="1" x14ac:dyDescent="0.2">
      <c r="A1831" s="201"/>
      <c r="B1831" s="201"/>
      <c r="C1831" s="201"/>
      <c r="D1831" s="201"/>
      <c r="E1831" s="201"/>
    </row>
    <row r="1832" spans="1:5" customFormat="1" ht="15" customHeight="1" x14ac:dyDescent="0.2">
      <c r="A1832" s="124"/>
      <c r="B1832" s="133"/>
      <c r="C1832" s="124"/>
      <c r="D1832" s="124"/>
      <c r="E1832" s="124"/>
    </row>
    <row r="1833" spans="1:5" customFormat="1" ht="15" customHeight="1" x14ac:dyDescent="0.25">
      <c r="A1833" s="51" t="s">
        <v>17</v>
      </c>
      <c r="B1833" s="88"/>
      <c r="C1833" s="52"/>
      <c r="D1833" s="52"/>
      <c r="E1833" s="52"/>
    </row>
    <row r="1834" spans="1:5" customFormat="1" ht="15" customHeight="1" x14ac:dyDescent="0.2">
      <c r="A1834" s="87" t="s">
        <v>33</v>
      </c>
      <c r="B1834" s="88"/>
      <c r="C1834" s="52"/>
      <c r="D1834" s="52"/>
      <c r="E1834" s="53" t="s">
        <v>34</v>
      </c>
    </row>
    <row r="1835" spans="1:5" customFormat="1" ht="15" customHeight="1" x14ac:dyDescent="0.25">
      <c r="A1835" s="61"/>
      <c r="B1835" s="102"/>
      <c r="C1835" s="52"/>
      <c r="D1835" s="52"/>
      <c r="E1835" s="90"/>
    </row>
    <row r="1836" spans="1:5" customFormat="1" ht="15" customHeight="1" x14ac:dyDescent="0.25">
      <c r="A1836" s="61"/>
      <c r="B1836" s="102"/>
      <c r="C1836" s="44" t="s">
        <v>36</v>
      </c>
      <c r="D1836" s="77" t="s">
        <v>50</v>
      </c>
      <c r="E1836" s="44" t="s">
        <v>38</v>
      </c>
    </row>
    <row r="1837" spans="1:5" customFormat="1" ht="15" customHeight="1" x14ac:dyDescent="0.25">
      <c r="A1837" s="61"/>
      <c r="B1837" s="102"/>
      <c r="C1837" s="46">
        <v>6409</v>
      </c>
      <c r="D1837" s="65" t="s">
        <v>72</v>
      </c>
      <c r="E1837" s="37">
        <v>-430000</v>
      </c>
    </row>
    <row r="1838" spans="1:5" customFormat="1" ht="15" customHeight="1" x14ac:dyDescent="0.25">
      <c r="A1838" s="59"/>
      <c r="B1838" s="89"/>
      <c r="C1838" s="66" t="s">
        <v>40</v>
      </c>
      <c r="D1838" s="67"/>
      <c r="E1838" s="68">
        <f>SUM(E1837:E1837)</f>
        <v>-430000</v>
      </c>
    </row>
    <row r="1839" spans="1:5" customFormat="1" ht="15" customHeight="1" x14ac:dyDescent="0.25">
      <c r="A1839" s="59"/>
      <c r="B1839" s="89"/>
      <c r="C1839" s="61"/>
      <c r="D1839" s="61"/>
      <c r="E1839" s="61"/>
    </row>
    <row r="1840" spans="1:5" customFormat="1" ht="15" customHeight="1" x14ac:dyDescent="0.25">
      <c r="A1840" s="51" t="s">
        <v>17</v>
      </c>
      <c r="B1840" s="88"/>
      <c r="C1840" s="52"/>
      <c r="D1840" s="54"/>
      <c r="E1840" s="54"/>
    </row>
    <row r="1841" spans="1:5" customFormat="1" ht="15" customHeight="1" x14ac:dyDescent="0.2">
      <c r="A1841" s="87" t="s">
        <v>62</v>
      </c>
      <c r="B1841" s="88"/>
      <c r="C1841" s="52"/>
      <c r="D1841" s="52"/>
      <c r="E1841" s="53" t="s">
        <v>63</v>
      </c>
    </row>
    <row r="1842" spans="1:5" customFormat="1" ht="15" customHeight="1" x14ac:dyDescent="0.2"/>
    <row r="1843" spans="1:5" customFormat="1" ht="15" customHeight="1" x14ac:dyDescent="0.2">
      <c r="C1843" s="44" t="s">
        <v>36</v>
      </c>
      <c r="D1843" s="77" t="s">
        <v>50</v>
      </c>
      <c r="E1843" s="44" t="s">
        <v>38</v>
      </c>
    </row>
    <row r="1844" spans="1:5" customFormat="1" ht="15" customHeight="1" x14ac:dyDescent="0.2">
      <c r="C1844" s="46">
        <v>3533</v>
      </c>
      <c r="D1844" s="79" t="s">
        <v>71</v>
      </c>
      <c r="E1844" s="37">
        <v>80000</v>
      </c>
    </row>
    <row r="1845" spans="1:5" customFormat="1" ht="15" customHeight="1" x14ac:dyDescent="0.2">
      <c r="C1845" s="66" t="s">
        <v>40</v>
      </c>
      <c r="D1845" s="67"/>
      <c r="E1845" s="68">
        <f>SUM(E1844:E1844)</f>
        <v>80000</v>
      </c>
    </row>
    <row r="1846" spans="1:5" customFormat="1" ht="15" customHeight="1" x14ac:dyDescent="0.2"/>
    <row r="1847" spans="1:5" customFormat="1" ht="15" customHeight="1" x14ac:dyDescent="0.25">
      <c r="A1847" s="51" t="s">
        <v>17</v>
      </c>
      <c r="B1847" s="88"/>
      <c r="C1847" s="52"/>
      <c r="D1847" s="54"/>
      <c r="E1847" s="54"/>
    </row>
    <row r="1848" spans="1:5" customFormat="1" ht="15" customHeight="1" x14ac:dyDescent="0.2">
      <c r="A1848" s="87" t="s">
        <v>62</v>
      </c>
      <c r="B1848" s="88"/>
      <c r="C1848" s="52"/>
      <c r="D1848" s="52"/>
      <c r="E1848" s="53" t="s">
        <v>97</v>
      </c>
    </row>
    <row r="1849" spans="1:5" customFormat="1" ht="15" customHeight="1" x14ac:dyDescent="0.2"/>
    <row r="1850" spans="1:5" customFormat="1" ht="15" customHeight="1" x14ac:dyDescent="0.2">
      <c r="C1850" s="44" t="s">
        <v>36</v>
      </c>
      <c r="D1850" s="77" t="s">
        <v>50</v>
      </c>
      <c r="E1850" s="44" t="s">
        <v>38</v>
      </c>
    </row>
    <row r="1851" spans="1:5" customFormat="1" ht="15" customHeight="1" x14ac:dyDescent="0.2">
      <c r="C1851" s="46">
        <v>2212</v>
      </c>
      <c r="D1851" s="79" t="s">
        <v>71</v>
      </c>
      <c r="E1851" s="37">
        <v>350000</v>
      </c>
    </row>
    <row r="1852" spans="1:5" customFormat="1" ht="15" customHeight="1" x14ac:dyDescent="0.2">
      <c r="C1852" s="66" t="s">
        <v>40</v>
      </c>
      <c r="D1852" s="67"/>
      <c r="E1852" s="68">
        <f>SUM(E1851:E1851)</f>
        <v>350000</v>
      </c>
    </row>
    <row r="1853" spans="1:5" customFormat="1" ht="15" customHeight="1" x14ac:dyDescent="0.2">
      <c r="C1853" s="152"/>
      <c r="D1853" s="153"/>
      <c r="E1853" s="154"/>
    </row>
    <row r="1854" spans="1:5" customFormat="1" ht="15" customHeight="1" x14ac:dyDescent="0.2"/>
    <row r="1855" spans="1:5" customFormat="1" ht="15" customHeight="1" x14ac:dyDescent="0.25">
      <c r="A1855" s="99" t="s">
        <v>318</v>
      </c>
    </row>
    <row r="1856" spans="1:5" customFormat="1" ht="15" customHeight="1" x14ac:dyDescent="0.2">
      <c r="A1856" s="202" t="s">
        <v>103</v>
      </c>
      <c r="B1856" s="202"/>
      <c r="C1856" s="202"/>
      <c r="D1856" s="202"/>
      <c r="E1856" s="202"/>
    </row>
    <row r="1857" spans="1:5" customFormat="1" ht="15" customHeight="1" x14ac:dyDescent="0.2">
      <c r="A1857" s="202"/>
      <c r="B1857" s="202"/>
      <c r="C1857" s="202"/>
      <c r="D1857" s="202"/>
      <c r="E1857" s="202"/>
    </row>
    <row r="1858" spans="1:5" customFormat="1" ht="15" customHeight="1" x14ac:dyDescent="0.2">
      <c r="A1858" s="201" t="s">
        <v>319</v>
      </c>
      <c r="B1858" s="201"/>
      <c r="C1858" s="201"/>
      <c r="D1858" s="201"/>
      <c r="E1858" s="201"/>
    </row>
    <row r="1859" spans="1:5" customFormat="1" ht="15" customHeight="1" x14ac:dyDescent="0.2">
      <c r="A1859" s="201"/>
      <c r="B1859" s="201"/>
      <c r="C1859" s="201"/>
      <c r="D1859" s="201"/>
      <c r="E1859" s="201"/>
    </row>
    <row r="1860" spans="1:5" customFormat="1" ht="15" customHeight="1" x14ac:dyDescent="0.2">
      <c r="A1860" s="201"/>
      <c r="B1860" s="201"/>
      <c r="C1860" s="201"/>
      <c r="D1860" s="201"/>
      <c r="E1860" s="201"/>
    </row>
    <row r="1861" spans="1:5" customFormat="1" ht="15" customHeight="1" x14ac:dyDescent="0.2">
      <c r="A1861" s="201"/>
      <c r="B1861" s="201"/>
      <c r="C1861" s="201"/>
      <c r="D1861" s="201"/>
      <c r="E1861" s="201"/>
    </row>
    <row r="1862" spans="1:5" customFormat="1" ht="15" customHeight="1" x14ac:dyDescent="0.2">
      <c r="A1862" s="201"/>
      <c r="B1862" s="201"/>
      <c r="C1862" s="201"/>
      <c r="D1862" s="201"/>
      <c r="E1862" s="201"/>
    </row>
    <row r="1863" spans="1:5" customFormat="1" ht="15" customHeight="1" x14ac:dyDescent="0.2">
      <c r="A1863" s="201"/>
      <c r="B1863" s="201"/>
      <c r="C1863" s="201"/>
      <c r="D1863" s="201"/>
      <c r="E1863" s="201"/>
    </row>
    <row r="1864" spans="1:5" customFormat="1" ht="15" customHeight="1" x14ac:dyDescent="0.2">
      <c r="A1864" s="124"/>
      <c r="B1864" s="133"/>
      <c r="C1864" s="124"/>
      <c r="D1864" s="124"/>
      <c r="E1864" s="124"/>
    </row>
    <row r="1865" spans="1:5" customFormat="1" ht="15" customHeight="1" x14ac:dyDescent="0.25">
      <c r="A1865" s="51" t="s">
        <v>17</v>
      </c>
      <c r="B1865" s="88"/>
      <c r="C1865" s="52"/>
      <c r="D1865" s="52"/>
      <c r="E1865" s="52"/>
    </row>
    <row r="1866" spans="1:5" customFormat="1" ht="15" customHeight="1" x14ac:dyDescent="0.2">
      <c r="A1866" s="87" t="s">
        <v>33</v>
      </c>
      <c r="B1866" s="88"/>
      <c r="C1866" s="52"/>
      <c r="D1866" s="52"/>
      <c r="E1866" s="53" t="s">
        <v>34</v>
      </c>
    </row>
    <row r="1867" spans="1:5" customFormat="1" ht="15" customHeight="1" x14ac:dyDescent="0.25">
      <c r="A1867" s="61"/>
      <c r="B1867" s="102"/>
      <c r="C1867" s="52"/>
      <c r="D1867" s="52"/>
      <c r="E1867" s="90"/>
    </row>
    <row r="1868" spans="1:5" customFormat="1" ht="15" customHeight="1" x14ac:dyDescent="0.25">
      <c r="A1868" s="61"/>
      <c r="B1868" s="102"/>
      <c r="C1868" s="44" t="s">
        <v>36</v>
      </c>
      <c r="D1868" s="77" t="s">
        <v>50</v>
      </c>
      <c r="E1868" s="44" t="s">
        <v>38</v>
      </c>
    </row>
    <row r="1869" spans="1:5" customFormat="1" ht="15" customHeight="1" x14ac:dyDescent="0.25">
      <c r="A1869" s="61"/>
      <c r="B1869" s="102"/>
      <c r="C1869" s="46">
        <v>6409</v>
      </c>
      <c r="D1869" s="65" t="s">
        <v>72</v>
      </c>
      <c r="E1869" s="37">
        <v>-10433951</v>
      </c>
    </row>
    <row r="1870" spans="1:5" customFormat="1" ht="15" customHeight="1" x14ac:dyDescent="0.25">
      <c r="A1870" s="59"/>
      <c r="B1870" s="89"/>
      <c r="C1870" s="66" t="s">
        <v>40</v>
      </c>
      <c r="D1870" s="67"/>
      <c r="E1870" s="68">
        <f>SUM(E1869:E1869)</f>
        <v>-10433951</v>
      </c>
    </row>
    <row r="1871" spans="1:5" customFormat="1" ht="15" customHeight="1" x14ac:dyDescent="0.25">
      <c r="A1871" s="59"/>
      <c r="B1871" s="89"/>
      <c r="C1871" s="61"/>
      <c r="D1871" s="61"/>
      <c r="E1871" s="61"/>
    </row>
    <row r="1872" spans="1:5" customFormat="1" ht="15" customHeight="1" x14ac:dyDescent="0.25">
      <c r="A1872" s="59"/>
      <c r="B1872" s="89"/>
      <c r="C1872" s="61"/>
      <c r="D1872" s="61"/>
      <c r="E1872" s="61"/>
    </row>
    <row r="1873" spans="1:5" customFormat="1" ht="15" customHeight="1" x14ac:dyDescent="0.25">
      <c r="A1873" s="51" t="s">
        <v>17</v>
      </c>
      <c r="B1873" s="88"/>
      <c r="C1873" s="52"/>
      <c r="D1873" s="54"/>
      <c r="E1873" s="54"/>
    </row>
    <row r="1874" spans="1:5" customFormat="1" ht="15" customHeight="1" x14ac:dyDescent="0.2">
      <c r="A1874" s="87" t="s">
        <v>62</v>
      </c>
      <c r="B1874" s="88"/>
      <c r="C1874" s="52"/>
      <c r="D1874" s="52"/>
      <c r="E1874" s="53" t="s">
        <v>63</v>
      </c>
    </row>
    <row r="1875" spans="1:5" customFormat="1" ht="15" customHeight="1" x14ac:dyDescent="0.2"/>
    <row r="1876" spans="1:5" customFormat="1" ht="15" customHeight="1" x14ac:dyDescent="0.2">
      <c r="C1876" s="44" t="s">
        <v>36</v>
      </c>
      <c r="D1876" s="77" t="s">
        <v>50</v>
      </c>
      <c r="E1876" s="44" t="s">
        <v>38</v>
      </c>
    </row>
    <row r="1877" spans="1:5" customFormat="1" ht="15" customHeight="1" x14ac:dyDescent="0.2">
      <c r="C1877" s="46">
        <v>3122</v>
      </c>
      <c r="D1877" s="65" t="s">
        <v>51</v>
      </c>
      <c r="E1877" s="37">
        <v>1000000</v>
      </c>
    </row>
    <row r="1878" spans="1:5" customFormat="1" ht="15" customHeight="1" x14ac:dyDescent="0.2">
      <c r="C1878" s="46">
        <v>3122</v>
      </c>
      <c r="D1878" s="79" t="s">
        <v>71</v>
      </c>
      <c r="E1878" s="37">
        <f>958042.65+5428908.35+1850000+478100+718900</f>
        <v>9433951</v>
      </c>
    </row>
    <row r="1879" spans="1:5" customFormat="1" ht="15" customHeight="1" x14ac:dyDescent="0.2">
      <c r="C1879" s="66" t="s">
        <v>40</v>
      </c>
      <c r="D1879" s="67"/>
      <c r="E1879" s="68">
        <f>SUM(E1877:E1878)</f>
        <v>10433951</v>
      </c>
    </row>
    <row r="1880" spans="1:5" customFormat="1" ht="15" customHeight="1" x14ac:dyDescent="0.2">
      <c r="C1880" s="152"/>
      <c r="D1880" s="153"/>
      <c r="E1880" s="154"/>
    </row>
    <row r="1881" spans="1:5" customFormat="1" ht="15" customHeight="1" x14ac:dyDescent="0.2"/>
    <row r="1882" spans="1:5" customFormat="1" ht="15" customHeight="1" x14ac:dyDescent="0.25">
      <c r="A1882" s="99" t="s">
        <v>320</v>
      </c>
    </row>
    <row r="1883" spans="1:5" customFormat="1" ht="15" customHeight="1" x14ac:dyDescent="0.2">
      <c r="A1883" s="202" t="s">
        <v>103</v>
      </c>
      <c r="B1883" s="202"/>
      <c r="C1883" s="202"/>
      <c r="D1883" s="202"/>
      <c r="E1883" s="202"/>
    </row>
    <row r="1884" spans="1:5" customFormat="1" ht="15" customHeight="1" x14ac:dyDescent="0.2">
      <c r="A1884" s="202"/>
      <c r="B1884" s="202"/>
      <c r="C1884" s="202"/>
      <c r="D1884" s="202"/>
      <c r="E1884" s="202"/>
    </row>
    <row r="1885" spans="1:5" customFormat="1" ht="15" customHeight="1" x14ac:dyDescent="0.2">
      <c r="A1885" s="201" t="s">
        <v>321</v>
      </c>
      <c r="B1885" s="201"/>
      <c r="C1885" s="201"/>
      <c r="D1885" s="201"/>
      <c r="E1885" s="201"/>
    </row>
    <row r="1886" spans="1:5" customFormat="1" ht="15" customHeight="1" x14ac:dyDescent="0.2">
      <c r="A1886" s="201"/>
      <c r="B1886" s="201"/>
      <c r="C1886" s="201"/>
      <c r="D1886" s="201"/>
      <c r="E1886" s="201"/>
    </row>
    <row r="1887" spans="1:5" customFormat="1" ht="15" customHeight="1" x14ac:dyDescent="0.2">
      <c r="A1887" s="201"/>
      <c r="B1887" s="201"/>
      <c r="C1887" s="201"/>
      <c r="D1887" s="201"/>
      <c r="E1887" s="201"/>
    </row>
    <row r="1888" spans="1:5" customFormat="1" ht="15" customHeight="1" x14ac:dyDescent="0.2">
      <c r="A1888" s="201"/>
      <c r="B1888" s="201"/>
      <c r="C1888" s="201"/>
      <c r="D1888" s="201"/>
      <c r="E1888" s="201"/>
    </row>
    <row r="1889" spans="1:7" customFormat="1" ht="15" customHeight="1" x14ac:dyDescent="0.2">
      <c r="A1889" s="201"/>
      <c r="B1889" s="201"/>
      <c r="C1889" s="201"/>
      <c r="D1889" s="201"/>
      <c r="E1889" s="201"/>
      <c r="G1889" s="107"/>
    </row>
    <row r="1890" spans="1:7" customFormat="1" ht="15" customHeight="1" x14ac:dyDescent="0.2">
      <c r="A1890" s="201"/>
      <c r="B1890" s="201"/>
      <c r="C1890" s="201"/>
      <c r="D1890" s="201"/>
      <c r="E1890" s="201"/>
      <c r="G1890" s="107"/>
    </row>
    <row r="1891" spans="1:7" customFormat="1" ht="15" customHeight="1" x14ac:dyDescent="0.2">
      <c r="A1891" s="201"/>
      <c r="B1891" s="201"/>
      <c r="C1891" s="201"/>
      <c r="D1891" s="201"/>
      <c r="E1891" s="201"/>
      <c r="G1891" s="107"/>
    </row>
    <row r="1892" spans="1:7" customFormat="1" ht="15" customHeight="1" x14ac:dyDescent="0.2">
      <c r="A1892" s="124"/>
      <c r="B1892" s="133"/>
      <c r="C1892" s="124"/>
      <c r="D1892" s="124"/>
      <c r="E1892" s="124"/>
      <c r="G1892" s="107">
        <v>-12751247.829999998</v>
      </c>
    </row>
    <row r="1893" spans="1:7" customFormat="1" ht="15" customHeight="1" x14ac:dyDescent="0.25">
      <c r="A1893" s="51" t="s">
        <v>17</v>
      </c>
      <c r="B1893" s="88"/>
      <c r="C1893" s="52"/>
      <c r="D1893" s="52"/>
      <c r="E1893" s="52"/>
      <c r="G1893" s="107"/>
    </row>
    <row r="1894" spans="1:7" customFormat="1" ht="15" customHeight="1" x14ac:dyDescent="0.2">
      <c r="A1894" s="87" t="s">
        <v>33</v>
      </c>
      <c r="B1894" s="88"/>
      <c r="C1894" s="52"/>
      <c r="D1894" s="52"/>
      <c r="E1894" s="53" t="s">
        <v>34</v>
      </c>
      <c r="G1894" s="107"/>
    </row>
    <row r="1895" spans="1:7" customFormat="1" ht="15" customHeight="1" x14ac:dyDescent="0.25">
      <c r="A1895" s="61"/>
      <c r="B1895" s="102"/>
      <c r="C1895" s="52"/>
      <c r="D1895" s="52"/>
      <c r="E1895" s="90"/>
      <c r="G1895" s="107"/>
    </row>
    <row r="1896" spans="1:7" customFormat="1" ht="15" customHeight="1" x14ac:dyDescent="0.25">
      <c r="A1896" s="61"/>
      <c r="B1896" s="102"/>
      <c r="C1896" s="44" t="s">
        <v>36</v>
      </c>
      <c r="D1896" s="77" t="s">
        <v>50</v>
      </c>
      <c r="E1896" s="44" t="s">
        <v>38</v>
      </c>
      <c r="G1896" s="107"/>
    </row>
    <row r="1897" spans="1:7" customFormat="1" ht="15" customHeight="1" x14ac:dyDescent="0.25">
      <c r="A1897" s="61"/>
      <c r="B1897" s="102"/>
      <c r="C1897" s="46">
        <v>6409</v>
      </c>
      <c r="D1897" s="65" t="s">
        <v>72</v>
      </c>
      <c r="E1897" s="37">
        <v>-12751247.83</v>
      </c>
      <c r="G1897" s="107"/>
    </row>
    <row r="1898" spans="1:7" customFormat="1" ht="15" customHeight="1" x14ac:dyDescent="0.25">
      <c r="A1898" s="59"/>
      <c r="B1898" s="89"/>
      <c r="C1898" s="66" t="s">
        <v>40</v>
      </c>
      <c r="D1898" s="67"/>
      <c r="E1898" s="68">
        <f>SUM(E1897:E1897)</f>
        <v>-12751247.83</v>
      </c>
      <c r="G1898" s="107"/>
    </row>
    <row r="1899" spans="1:7" customFormat="1" ht="15" customHeight="1" x14ac:dyDescent="0.25">
      <c r="A1899" s="59"/>
      <c r="B1899" s="89"/>
      <c r="C1899" s="61"/>
      <c r="D1899" s="61"/>
      <c r="E1899" s="61"/>
      <c r="G1899" s="107"/>
    </row>
    <row r="1900" spans="1:7" customFormat="1" ht="15" customHeight="1" x14ac:dyDescent="0.25">
      <c r="A1900" s="51" t="s">
        <v>17</v>
      </c>
      <c r="B1900" s="88"/>
      <c r="C1900" s="52"/>
      <c r="D1900" s="54"/>
      <c r="E1900" s="54"/>
      <c r="G1900" s="107"/>
    </row>
    <row r="1901" spans="1:7" customFormat="1" ht="15" customHeight="1" x14ac:dyDescent="0.2">
      <c r="A1901" s="87" t="s">
        <v>62</v>
      </c>
      <c r="B1901" s="88"/>
      <c r="C1901" s="52"/>
      <c r="D1901" s="52"/>
      <c r="E1901" s="53" t="s">
        <v>68</v>
      </c>
      <c r="G1901" s="107"/>
    </row>
    <row r="1902" spans="1:7" customFormat="1" ht="15" customHeight="1" x14ac:dyDescent="0.2">
      <c r="G1902" s="107"/>
    </row>
    <row r="1903" spans="1:7" customFormat="1" ht="15" customHeight="1" x14ac:dyDescent="0.2">
      <c r="C1903" s="44" t="s">
        <v>36</v>
      </c>
      <c r="D1903" s="77" t="s">
        <v>50</v>
      </c>
      <c r="E1903" s="44" t="s">
        <v>38</v>
      </c>
      <c r="G1903" s="107"/>
    </row>
    <row r="1904" spans="1:7" customFormat="1" ht="15" customHeight="1" x14ac:dyDescent="0.2">
      <c r="C1904" s="46">
        <v>3122</v>
      </c>
      <c r="D1904" s="132" t="s">
        <v>71</v>
      </c>
      <c r="E1904" s="37">
        <f>6357931.5+995082+3880500</f>
        <v>11233513.5</v>
      </c>
      <c r="G1904" s="107"/>
    </row>
    <row r="1905" spans="1:5" customFormat="1" ht="15" customHeight="1" x14ac:dyDescent="0.2">
      <c r="C1905" s="46">
        <v>4357</v>
      </c>
      <c r="D1905" s="132" t="s">
        <v>71</v>
      </c>
      <c r="E1905" s="37">
        <f>1329285.13+188449.2</f>
        <v>1517734.3299999998</v>
      </c>
    </row>
    <row r="1906" spans="1:5" customFormat="1" ht="15" customHeight="1" x14ac:dyDescent="0.2">
      <c r="C1906" s="66" t="s">
        <v>40</v>
      </c>
      <c r="D1906" s="67"/>
      <c r="E1906" s="68">
        <f>SUM(E1904:E1905)</f>
        <v>12751247.83</v>
      </c>
    </row>
    <row r="1907" spans="1:5" customFormat="1" ht="15" customHeight="1" x14ac:dyDescent="0.2"/>
    <row r="1908" spans="1:5" customFormat="1" ht="15" customHeight="1" x14ac:dyDescent="0.2"/>
    <row r="1909" spans="1:5" customFormat="1" ht="15" customHeight="1" x14ac:dyDescent="0.25">
      <c r="A1909" s="99" t="s">
        <v>322</v>
      </c>
    </row>
    <row r="1910" spans="1:5" customFormat="1" ht="15" customHeight="1" x14ac:dyDescent="0.2">
      <c r="A1910" s="204" t="s">
        <v>323</v>
      </c>
      <c r="B1910" s="204"/>
      <c r="C1910" s="204"/>
      <c r="D1910" s="204"/>
      <c r="E1910" s="204"/>
    </row>
    <row r="1911" spans="1:5" customFormat="1" ht="15" customHeight="1" x14ac:dyDescent="0.2">
      <c r="A1911" s="204"/>
      <c r="B1911" s="204"/>
      <c r="C1911" s="204"/>
      <c r="D1911" s="204"/>
      <c r="E1911" s="204"/>
    </row>
    <row r="1912" spans="1:5" customFormat="1" ht="15" customHeight="1" x14ac:dyDescent="0.2">
      <c r="A1912" s="203" t="s">
        <v>324</v>
      </c>
      <c r="B1912" s="203"/>
      <c r="C1912" s="203"/>
      <c r="D1912" s="203"/>
      <c r="E1912" s="203"/>
    </row>
    <row r="1913" spans="1:5" customFormat="1" ht="15" customHeight="1" x14ac:dyDescent="0.2">
      <c r="A1913" s="203"/>
      <c r="B1913" s="203"/>
      <c r="C1913" s="203"/>
      <c r="D1913" s="203"/>
      <c r="E1913" s="203"/>
    </row>
    <row r="1914" spans="1:5" customFormat="1" ht="15" customHeight="1" x14ac:dyDescent="0.2">
      <c r="A1914" s="203"/>
      <c r="B1914" s="203"/>
      <c r="C1914" s="203"/>
      <c r="D1914" s="203"/>
      <c r="E1914" s="203"/>
    </row>
    <row r="1915" spans="1:5" customFormat="1" ht="15" customHeight="1" x14ac:dyDescent="0.2">
      <c r="A1915" s="203"/>
      <c r="B1915" s="203"/>
      <c r="C1915" s="203"/>
      <c r="D1915" s="203"/>
      <c r="E1915" s="203"/>
    </row>
    <row r="1916" spans="1:5" customFormat="1" ht="15" customHeight="1" x14ac:dyDescent="0.2">
      <c r="A1916" s="203"/>
      <c r="B1916" s="203"/>
      <c r="C1916" s="203"/>
      <c r="D1916" s="203"/>
      <c r="E1916" s="203"/>
    </row>
    <row r="1917" spans="1:5" customFormat="1" ht="15" customHeight="1" x14ac:dyDescent="0.2"/>
    <row r="1918" spans="1:5" customFormat="1" ht="15" customHeight="1" x14ac:dyDescent="0.25">
      <c r="A1918" s="25" t="s">
        <v>17</v>
      </c>
    </row>
    <row r="1919" spans="1:5" customFormat="1" ht="15" customHeight="1" x14ac:dyDescent="0.2">
      <c r="A1919" s="87" t="s">
        <v>185</v>
      </c>
      <c r="B1919" s="52"/>
      <c r="C1919" s="52"/>
      <c r="D1919" s="52"/>
      <c r="E1919" s="53" t="s">
        <v>186</v>
      </c>
    </row>
    <row r="1920" spans="1:5" customFormat="1" ht="15" customHeight="1" x14ac:dyDescent="0.2">
      <c r="A1920" s="173"/>
      <c r="B1920" s="174"/>
      <c r="C1920" s="26"/>
      <c r="D1920" s="26"/>
      <c r="E1920" s="30"/>
    </row>
    <row r="1921" spans="1:5" customFormat="1" ht="15" customHeight="1" x14ac:dyDescent="0.2">
      <c r="A1921" s="69"/>
      <c r="B1921" s="31" t="s">
        <v>35</v>
      </c>
      <c r="C1921" s="31" t="s">
        <v>36</v>
      </c>
      <c r="D1921" s="32" t="s">
        <v>50</v>
      </c>
      <c r="E1921" s="33" t="s">
        <v>38</v>
      </c>
    </row>
    <row r="1922" spans="1:5" customFormat="1" ht="15" customHeight="1" x14ac:dyDescent="0.2">
      <c r="A1922" s="106"/>
      <c r="B1922" s="181">
        <v>20</v>
      </c>
      <c r="C1922" s="73"/>
      <c r="D1922" s="65" t="s">
        <v>58</v>
      </c>
      <c r="E1922" s="37">
        <v>-100000</v>
      </c>
    </row>
    <row r="1923" spans="1:5" customFormat="1" ht="15" customHeight="1" x14ac:dyDescent="0.2">
      <c r="A1923" s="106"/>
      <c r="B1923" s="181"/>
      <c r="C1923" s="73">
        <v>3599</v>
      </c>
      <c r="D1923" s="47" t="s">
        <v>51</v>
      </c>
      <c r="E1923" s="37">
        <v>100000</v>
      </c>
    </row>
    <row r="1924" spans="1:5" customFormat="1" ht="15" customHeight="1" x14ac:dyDescent="0.2">
      <c r="A1924" s="106"/>
      <c r="B1924" s="181"/>
      <c r="C1924" s="39" t="s">
        <v>40</v>
      </c>
      <c r="D1924" s="40"/>
      <c r="E1924" s="41">
        <f>SUM(E1922:E1923)</f>
        <v>0</v>
      </c>
    </row>
    <row r="1925" spans="1:5" customFormat="1" ht="15" customHeight="1" x14ac:dyDescent="0.2"/>
    <row r="1926" spans="1:5" customFormat="1" ht="15" customHeight="1" x14ac:dyDescent="0.25">
      <c r="A1926" s="99" t="s">
        <v>325</v>
      </c>
    </row>
    <row r="1927" spans="1:5" customFormat="1" ht="15" customHeight="1" x14ac:dyDescent="0.2">
      <c r="A1927" s="204" t="s">
        <v>106</v>
      </c>
      <c r="B1927" s="204"/>
      <c r="C1927" s="204"/>
      <c r="D1927" s="204"/>
      <c r="E1927" s="204"/>
    </row>
    <row r="1928" spans="1:5" customFormat="1" ht="15" customHeight="1" x14ac:dyDescent="0.2">
      <c r="A1928" s="204"/>
      <c r="B1928" s="204"/>
      <c r="C1928" s="204"/>
      <c r="D1928" s="204"/>
      <c r="E1928" s="204"/>
    </row>
    <row r="1929" spans="1:5" customFormat="1" ht="15" customHeight="1" x14ac:dyDescent="0.2">
      <c r="A1929" s="201" t="s">
        <v>326</v>
      </c>
      <c r="B1929" s="201"/>
      <c r="C1929" s="201"/>
      <c r="D1929" s="201"/>
      <c r="E1929" s="201"/>
    </row>
    <row r="1930" spans="1:5" customFormat="1" ht="15" customHeight="1" x14ac:dyDescent="0.2">
      <c r="A1930" s="201"/>
      <c r="B1930" s="201"/>
      <c r="C1930" s="201"/>
      <c r="D1930" s="201"/>
      <c r="E1930" s="201"/>
    </row>
    <row r="1931" spans="1:5" customFormat="1" ht="15" customHeight="1" x14ac:dyDescent="0.2">
      <c r="A1931" s="201"/>
      <c r="B1931" s="201"/>
      <c r="C1931" s="201"/>
      <c r="D1931" s="201"/>
      <c r="E1931" s="201"/>
    </row>
    <row r="1932" spans="1:5" customFormat="1" ht="15" customHeight="1" x14ac:dyDescent="0.2">
      <c r="A1932" s="201"/>
      <c r="B1932" s="201"/>
      <c r="C1932" s="201"/>
      <c r="D1932" s="201"/>
      <c r="E1932" s="201"/>
    </row>
    <row r="1933" spans="1:5" customFormat="1" ht="15" customHeight="1" x14ac:dyDescent="0.2">
      <c r="A1933" s="201"/>
      <c r="B1933" s="201"/>
      <c r="C1933" s="201"/>
      <c r="D1933" s="201"/>
      <c r="E1933" s="201"/>
    </row>
    <row r="1934" spans="1:5" customFormat="1" ht="15" customHeight="1" x14ac:dyDescent="0.2">
      <c r="A1934" s="26"/>
      <c r="B1934" s="85"/>
      <c r="C1934" s="116"/>
      <c r="D1934" s="26"/>
      <c r="E1934" s="125"/>
    </row>
    <row r="1935" spans="1:5" customFormat="1" ht="15" customHeight="1" x14ac:dyDescent="0.25">
      <c r="A1935" s="25" t="s">
        <v>17</v>
      </c>
      <c r="B1935" s="113"/>
      <c r="C1935" s="26"/>
      <c r="D1935" s="26"/>
      <c r="E1935" s="54"/>
    </row>
    <row r="1936" spans="1:5" customFormat="1" ht="15" customHeight="1" x14ac:dyDescent="0.2">
      <c r="A1936" s="27" t="s">
        <v>87</v>
      </c>
      <c r="B1936" s="113"/>
      <c r="C1936" s="26"/>
      <c r="D1936" s="26"/>
      <c r="E1936" s="28" t="s">
        <v>89</v>
      </c>
    </row>
    <row r="1937" spans="1:5" customFormat="1" ht="15" customHeight="1" x14ac:dyDescent="0.2">
      <c r="A1937" s="27"/>
      <c r="B1937" s="114"/>
      <c r="C1937" s="26"/>
      <c r="D1937" s="26"/>
      <c r="E1937" s="30"/>
    </row>
    <row r="1938" spans="1:5" customFormat="1" ht="15" customHeight="1" x14ac:dyDescent="0.2">
      <c r="A1938" s="70"/>
      <c r="B1938" s="70"/>
      <c r="C1938" s="31" t="s">
        <v>36</v>
      </c>
      <c r="D1938" s="32" t="s">
        <v>50</v>
      </c>
      <c r="E1938" s="44" t="s">
        <v>38</v>
      </c>
    </row>
    <row r="1939" spans="1:5" customFormat="1" ht="15" customHeight="1" x14ac:dyDescent="0.2">
      <c r="A1939" s="115"/>
      <c r="B1939" s="115"/>
      <c r="C1939" s="46">
        <v>6117</v>
      </c>
      <c r="D1939" s="65" t="s">
        <v>51</v>
      </c>
      <c r="E1939" s="75">
        <v>-31028.55</v>
      </c>
    </row>
    <row r="1940" spans="1:5" customFormat="1" ht="15" customHeight="1" x14ac:dyDescent="0.2">
      <c r="A1940" s="115"/>
      <c r="B1940" s="115"/>
      <c r="C1940" s="46">
        <v>6117</v>
      </c>
      <c r="D1940" s="65" t="s">
        <v>274</v>
      </c>
      <c r="E1940" s="75">
        <f>4527+1132+407</f>
        <v>6066</v>
      </c>
    </row>
    <row r="1941" spans="1:5" customFormat="1" ht="15" customHeight="1" x14ac:dyDescent="0.2">
      <c r="A1941" s="115"/>
      <c r="B1941" s="115"/>
      <c r="C1941" s="46">
        <v>6117</v>
      </c>
      <c r="D1941" s="65" t="s">
        <v>51</v>
      </c>
      <c r="E1941" s="75">
        <f>5533.55+1429+18000</f>
        <v>24962.55</v>
      </c>
    </row>
    <row r="1942" spans="1:5" customFormat="1" ht="15" customHeight="1" x14ac:dyDescent="0.2">
      <c r="A1942" s="71"/>
      <c r="B1942" s="71"/>
      <c r="C1942" s="39" t="s">
        <v>40</v>
      </c>
      <c r="D1942" s="40"/>
      <c r="E1942" s="41">
        <f>SUM(E1939:E1941)</f>
        <v>0</v>
      </c>
    </row>
    <row r="1943" spans="1:5" customFormat="1" ht="15" customHeight="1" x14ac:dyDescent="0.2"/>
    <row r="1944" spans="1:5" customFormat="1" ht="15" customHeight="1" x14ac:dyDescent="0.2"/>
    <row r="1945" spans="1:5" customFormat="1" ht="15" customHeight="1" x14ac:dyDescent="0.25">
      <c r="A1945" s="99" t="s">
        <v>327</v>
      </c>
    </row>
    <row r="1946" spans="1:5" customFormat="1" ht="15" customHeight="1" x14ac:dyDescent="0.2">
      <c r="A1946" s="203" t="s">
        <v>113</v>
      </c>
      <c r="B1946" s="203"/>
      <c r="C1946" s="203"/>
      <c r="D1946" s="203"/>
      <c r="E1946" s="203"/>
    </row>
    <row r="1947" spans="1:5" customFormat="1" ht="15" customHeight="1" x14ac:dyDescent="0.2">
      <c r="A1947" s="203"/>
      <c r="B1947" s="203"/>
      <c r="C1947" s="203"/>
      <c r="D1947" s="203"/>
      <c r="E1947" s="203"/>
    </row>
    <row r="1948" spans="1:5" customFormat="1" ht="15" customHeight="1" x14ac:dyDescent="0.2">
      <c r="A1948" s="203" t="s">
        <v>466</v>
      </c>
      <c r="B1948" s="203"/>
      <c r="C1948" s="203"/>
      <c r="D1948" s="203"/>
      <c r="E1948" s="203"/>
    </row>
    <row r="1949" spans="1:5" customFormat="1" ht="15" customHeight="1" x14ac:dyDescent="0.2">
      <c r="A1949" s="203"/>
      <c r="B1949" s="203"/>
      <c r="C1949" s="203"/>
      <c r="D1949" s="203"/>
      <c r="E1949" s="203"/>
    </row>
    <row r="1950" spans="1:5" customFormat="1" ht="15" customHeight="1" x14ac:dyDescent="0.2">
      <c r="A1950" s="203"/>
      <c r="B1950" s="203"/>
      <c r="C1950" s="203"/>
      <c r="D1950" s="203"/>
      <c r="E1950" s="203"/>
    </row>
    <row r="1951" spans="1:5" customFormat="1" ht="15" customHeight="1" x14ac:dyDescent="0.2">
      <c r="A1951" s="203"/>
      <c r="B1951" s="203"/>
      <c r="C1951" s="203"/>
      <c r="D1951" s="203"/>
      <c r="E1951" s="203"/>
    </row>
    <row r="1952" spans="1:5" customFormat="1" ht="15" customHeight="1" x14ac:dyDescent="0.2">
      <c r="A1952" s="203"/>
      <c r="B1952" s="203"/>
      <c r="C1952" s="203"/>
      <c r="D1952" s="203"/>
      <c r="E1952" s="203"/>
    </row>
    <row r="1953" spans="1:5" customFormat="1" ht="15" customHeight="1" x14ac:dyDescent="0.2">
      <c r="A1953" s="203"/>
      <c r="B1953" s="203"/>
      <c r="C1953" s="203"/>
      <c r="D1953" s="203"/>
      <c r="E1953" s="203"/>
    </row>
    <row r="1954" spans="1:5" customFormat="1" ht="15" customHeight="1" x14ac:dyDescent="0.2">
      <c r="A1954" s="203"/>
      <c r="B1954" s="203"/>
      <c r="C1954" s="203"/>
      <c r="D1954" s="203"/>
      <c r="E1954" s="203"/>
    </row>
    <row r="1955" spans="1:5" customFormat="1" ht="15" customHeight="1" x14ac:dyDescent="0.2"/>
    <row r="1956" spans="1:5" customFormat="1" ht="15" customHeight="1" x14ac:dyDescent="0.25">
      <c r="A1956" s="25" t="s">
        <v>17</v>
      </c>
      <c r="B1956" s="26"/>
      <c r="C1956" s="26"/>
      <c r="D1956" s="26"/>
      <c r="E1956" s="54"/>
    </row>
    <row r="1957" spans="1:5" customFormat="1" ht="15" customHeight="1" x14ac:dyDescent="0.2">
      <c r="A1957" s="87" t="s">
        <v>55</v>
      </c>
      <c r="B1957" s="52"/>
      <c r="C1957" s="52"/>
      <c r="D1957" s="52"/>
      <c r="E1957" s="53" t="s">
        <v>56</v>
      </c>
    </row>
    <row r="1958" spans="1:5" customFormat="1" ht="15" customHeight="1" x14ac:dyDescent="0.2">
      <c r="A1958" s="27"/>
      <c r="B1958" s="54"/>
      <c r="C1958" s="26"/>
      <c r="D1958" s="26"/>
      <c r="E1958" s="30"/>
    </row>
    <row r="1959" spans="1:5" customFormat="1" ht="15" customHeight="1" x14ac:dyDescent="0.2">
      <c r="A1959" s="27"/>
      <c r="B1959" s="54"/>
      <c r="C1959" s="31" t="s">
        <v>36</v>
      </c>
      <c r="D1959" s="32" t="s">
        <v>50</v>
      </c>
      <c r="E1959" s="33" t="s">
        <v>38</v>
      </c>
    </row>
    <row r="1960" spans="1:5" customFormat="1" ht="15" customHeight="1" x14ac:dyDescent="0.2">
      <c r="A1960" s="27"/>
      <c r="B1960" s="54"/>
      <c r="C1960" s="148">
        <v>3299</v>
      </c>
      <c r="D1960" s="65" t="s">
        <v>177</v>
      </c>
      <c r="E1960" s="149">
        <v>-612750</v>
      </c>
    </row>
    <row r="1961" spans="1:5" customFormat="1" ht="15" customHeight="1" x14ac:dyDescent="0.2">
      <c r="A1961" s="27"/>
      <c r="B1961" s="54"/>
      <c r="C1961" s="39" t="s">
        <v>40</v>
      </c>
      <c r="D1961" s="40"/>
      <c r="E1961" s="41">
        <f>SUM(E1960:E1960)</f>
        <v>-612750</v>
      </c>
    </row>
    <row r="1962" spans="1:5" customFormat="1" ht="15" customHeight="1" x14ac:dyDescent="0.2">
      <c r="A1962" s="27"/>
      <c r="B1962" s="54"/>
      <c r="C1962" s="26"/>
      <c r="D1962" s="26"/>
      <c r="E1962" s="30"/>
    </row>
    <row r="1963" spans="1:5" customFormat="1" ht="15" customHeight="1" x14ac:dyDescent="0.25">
      <c r="A1963" s="25" t="s">
        <v>17</v>
      </c>
      <c r="B1963" s="26"/>
      <c r="C1963" s="26"/>
      <c r="D1963" s="26"/>
      <c r="E1963" s="26"/>
    </row>
    <row r="1964" spans="1:5" customFormat="1" ht="15" customHeight="1" x14ac:dyDescent="0.2">
      <c r="A1964" s="27" t="s">
        <v>33</v>
      </c>
      <c r="B1964" s="26"/>
      <c r="C1964" s="26"/>
      <c r="D1964" s="26"/>
      <c r="E1964" s="28" t="s">
        <v>34</v>
      </c>
    </row>
    <row r="1965" spans="1:5" customFormat="1" ht="15" customHeight="1" x14ac:dyDescent="0.25">
      <c r="A1965" s="25"/>
      <c r="B1965" s="54"/>
      <c r="C1965" s="26"/>
      <c r="D1965" s="26"/>
      <c r="E1965" s="30"/>
    </row>
    <row r="1966" spans="1:5" customFormat="1" ht="15" customHeight="1" x14ac:dyDescent="0.2">
      <c r="A1966" s="70"/>
      <c r="B1966" s="70"/>
      <c r="C1966" s="31" t="s">
        <v>36</v>
      </c>
      <c r="D1966" s="32" t="s">
        <v>50</v>
      </c>
      <c r="E1966" s="33" t="s">
        <v>38</v>
      </c>
    </row>
    <row r="1967" spans="1:5" customFormat="1" ht="15" customHeight="1" x14ac:dyDescent="0.2">
      <c r="A1967" s="106"/>
      <c r="B1967" s="72"/>
      <c r="C1967" s="148">
        <v>6409</v>
      </c>
      <c r="D1967" s="65" t="s">
        <v>72</v>
      </c>
      <c r="E1967" s="149">
        <v>612750</v>
      </c>
    </row>
    <row r="1968" spans="1:5" customFormat="1" ht="15" customHeight="1" x14ac:dyDescent="0.2">
      <c r="A1968" s="134"/>
      <c r="B1968" s="131"/>
      <c r="C1968" s="39" t="s">
        <v>40</v>
      </c>
      <c r="D1968" s="40"/>
      <c r="E1968" s="41">
        <f>SUM(E1967:E1967)</f>
        <v>612750</v>
      </c>
    </row>
    <row r="1969" spans="1:5" customFormat="1" ht="15" customHeight="1" x14ac:dyDescent="0.2"/>
    <row r="1970" spans="1:5" customFormat="1" ht="15" customHeight="1" x14ac:dyDescent="0.2"/>
    <row r="1971" spans="1:5" customFormat="1" ht="15" customHeight="1" x14ac:dyDescent="0.2"/>
    <row r="1972" spans="1:5" customFormat="1" ht="15" customHeight="1" x14ac:dyDescent="0.2"/>
    <row r="1973" spans="1:5" customFormat="1" ht="15" customHeight="1" x14ac:dyDescent="0.2"/>
    <row r="1974" spans="1:5" customFormat="1" ht="15" customHeight="1" x14ac:dyDescent="0.2"/>
    <row r="1975" spans="1:5" customFormat="1" ht="15" customHeight="1" x14ac:dyDescent="0.2"/>
    <row r="1976" spans="1:5" customFormat="1" ht="15" customHeight="1" x14ac:dyDescent="0.2"/>
    <row r="1977" spans="1:5" customFormat="1" ht="15" customHeight="1" x14ac:dyDescent="0.2"/>
    <row r="1978" spans="1:5" customFormat="1" ht="15" customHeight="1" x14ac:dyDescent="0.25">
      <c r="A1978" s="99" t="s">
        <v>328</v>
      </c>
    </row>
    <row r="1979" spans="1:5" customFormat="1" ht="15" customHeight="1" x14ac:dyDescent="0.2">
      <c r="A1979" s="205" t="s">
        <v>30</v>
      </c>
      <c r="B1979" s="205"/>
      <c r="C1979" s="205"/>
      <c r="D1979" s="205"/>
      <c r="E1979" s="205"/>
    </row>
    <row r="1980" spans="1:5" customFormat="1" ht="15" customHeight="1" x14ac:dyDescent="0.2">
      <c r="A1980" s="202" t="s">
        <v>109</v>
      </c>
      <c r="B1980" s="202"/>
      <c r="C1980" s="202"/>
      <c r="D1980" s="202"/>
      <c r="E1980" s="202"/>
    </row>
    <row r="1981" spans="1:5" customFormat="1" ht="15" customHeight="1" x14ac:dyDescent="0.2">
      <c r="A1981" s="201" t="s">
        <v>329</v>
      </c>
      <c r="B1981" s="201"/>
      <c r="C1981" s="201"/>
      <c r="D1981" s="201"/>
      <c r="E1981" s="201"/>
    </row>
    <row r="1982" spans="1:5" customFormat="1" ht="15" customHeight="1" x14ac:dyDescent="0.2">
      <c r="A1982" s="201"/>
      <c r="B1982" s="201"/>
      <c r="C1982" s="201"/>
      <c r="D1982" s="201"/>
      <c r="E1982" s="201"/>
    </row>
    <row r="1983" spans="1:5" customFormat="1" ht="15" customHeight="1" x14ac:dyDescent="0.2">
      <c r="A1983" s="201"/>
      <c r="B1983" s="201"/>
      <c r="C1983" s="201"/>
      <c r="D1983" s="201"/>
      <c r="E1983" s="201"/>
    </row>
    <row r="1984" spans="1:5" customFormat="1" ht="15" customHeight="1" x14ac:dyDescent="0.2">
      <c r="A1984" s="201"/>
      <c r="B1984" s="201"/>
      <c r="C1984" s="201"/>
      <c r="D1984" s="201"/>
      <c r="E1984" s="201"/>
    </row>
    <row r="1985" spans="1:5" customFormat="1" ht="15" customHeight="1" x14ac:dyDescent="0.2">
      <c r="A1985" s="201"/>
      <c r="B1985" s="201"/>
      <c r="C1985" s="201"/>
      <c r="D1985" s="201"/>
      <c r="E1985" s="201"/>
    </row>
    <row r="1986" spans="1:5" customFormat="1" ht="15" customHeight="1" x14ac:dyDescent="0.2">
      <c r="A1986" s="201"/>
      <c r="B1986" s="201"/>
      <c r="C1986" s="201"/>
      <c r="D1986" s="201"/>
      <c r="E1986" s="201"/>
    </row>
    <row r="1987" spans="1:5" customFormat="1" ht="15" customHeight="1" x14ac:dyDescent="0.2">
      <c r="A1987" s="201"/>
      <c r="B1987" s="201"/>
      <c r="C1987" s="201"/>
      <c r="D1987" s="201"/>
      <c r="E1987" s="201"/>
    </row>
    <row r="1988" spans="1:5" customFormat="1" ht="15" customHeight="1" x14ac:dyDescent="0.2">
      <c r="A1988" s="124"/>
      <c r="B1988" s="124"/>
      <c r="C1988" s="124"/>
      <c r="D1988" s="124"/>
      <c r="E1988" s="124"/>
    </row>
    <row r="1989" spans="1:5" customFormat="1" ht="15" customHeight="1" x14ac:dyDescent="0.25">
      <c r="A1989" s="51" t="s">
        <v>1</v>
      </c>
      <c r="B1989" s="52"/>
      <c r="C1989" s="52"/>
      <c r="D1989" s="52"/>
      <c r="E1989" s="52"/>
    </row>
    <row r="1990" spans="1:5" customFormat="1" ht="15" customHeight="1" x14ac:dyDescent="0.2">
      <c r="A1990" s="87" t="s">
        <v>55</v>
      </c>
      <c r="B1990" s="52"/>
      <c r="C1990" s="52"/>
      <c r="D1990" s="52"/>
      <c r="E1990" s="53" t="s">
        <v>330</v>
      </c>
    </row>
    <row r="1991" spans="1:5" customFormat="1" ht="15" customHeight="1" x14ac:dyDescent="0.25">
      <c r="A1991" s="61"/>
      <c r="B1991" s="51"/>
      <c r="C1991" s="52"/>
      <c r="D1991" s="52"/>
      <c r="E1991" s="90"/>
    </row>
    <row r="1992" spans="1:5" customFormat="1" ht="15" customHeight="1" x14ac:dyDescent="0.2">
      <c r="B1992" s="44" t="s">
        <v>35</v>
      </c>
      <c r="C1992" s="44" t="s">
        <v>36</v>
      </c>
      <c r="D1992" s="108" t="s">
        <v>37</v>
      </c>
      <c r="E1992" s="44" t="s">
        <v>38</v>
      </c>
    </row>
    <row r="1993" spans="1:5" customFormat="1" ht="15" customHeight="1" x14ac:dyDescent="0.2">
      <c r="B1993" s="34">
        <v>32133019</v>
      </c>
      <c r="C1993" s="56"/>
      <c r="D1993" s="57" t="s">
        <v>39</v>
      </c>
      <c r="E1993" s="37">
        <f>1056206.01+79210.44</f>
        <v>1135416.45</v>
      </c>
    </row>
    <row r="1994" spans="1:5" customFormat="1" ht="15" customHeight="1" x14ac:dyDescent="0.2">
      <c r="B1994" s="34">
        <v>32533019</v>
      </c>
      <c r="C1994" s="56"/>
      <c r="D1994" s="57" t="s">
        <v>39</v>
      </c>
      <c r="E1994" s="37">
        <f>5985167.41+448859.14</f>
        <v>6434026.5499999998</v>
      </c>
    </row>
    <row r="1995" spans="1:5" customFormat="1" ht="15" customHeight="1" x14ac:dyDescent="0.2">
      <c r="B1995" s="34">
        <v>32133910</v>
      </c>
      <c r="C1995" s="56"/>
      <c r="D1995" s="74" t="s">
        <v>70</v>
      </c>
      <c r="E1995" s="37">
        <v>559560.15</v>
      </c>
    </row>
    <row r="1996" spans="1:5" customFormat="1" ht="15" customHeight="1" x14ac:dyDescent="0.2">
      <c r="B1996" s="34">
        <v>32533910</v>
      </c>
      <c r="C1996" s="56"/>
      <c r="D1996" s="74" t="s">
        <v>70</v>
      </c>
      <c r="E1996" s="37">
        <v>3170840.85</v>
      </c>
    </row>
    <row r="1997" spans="1:5" customFormat="1" ht="15" customHeight="1" x14ac:dyDescent="0.2">
      <c r="B1997" s="126"/>
      <c r="C1997" s="66" t="s">
        <v>40</v>
      </c>
      <c r="D1997" s="96"/>
      <c r="E1997" s="97">
        <f>SUM(E1993:E1996)</f>
        <v>11299844</v>
      </c>
    </row>
    <row r="1998" spans="1:5" customFormat="1" ht="15" customHeight="1" x14ac:dyDescent="0.2"/>
    <row r="1999" spans="1:5" customFormat="1" ht="15" customHeight="1" x14ac:dyDescent="0.25">
      <c r="A1999" s="51" t="s">
        <v>17</v>
      </c>
      <c r="B1999" s="52"/>
      <c r="C1999" s="52"/>
      <c r="D1999" s="52"/>
      <c r="E1999" s="61"/>
    </row>
    <row r="2000" spans="1:5" customFormat="1" ht="15" customHeight="1" x14ac:dyDescent="0.2">
      <c r="A2000" s="87" t="s">
        <v>55</v>
      </c>
      <c r="B2000" s="52"/>
      <c r="C2000" s="52"/>
      <c r="D2000" s="52"/>
      <c r="E2000" s="53" t="s">
        <v>330</v>
      </c>
    </row>
    <row r="2001" spans="1:7" customFormat="1" ht="15" customHeight="1" x14ac:dyDescent="0.25">
      <c r="A2001" s="61"/>
      <c r="B2001" s="51"/>
      <c r="C2001" s="52"/>
      <c r="D2001" s="52"/>
      <c r="E2001" s="90"/>
      <c r="G2001" s="107"/>
    </row>
    <row r="2002" spans="1:7" customFormat="1" ht="15" customHeight="1" x14ac:dyDescent="0.2">
      <c r="B2002" s="69"/>
      <c r="C2002" s="44" t="s">
        <v>36</v>
      </c>
      <c r="D2002" s="91" t="s">
        <v>50</v>
      </c>
      <c r="E2002" s="44" t="s">
        <v>38</v>
      </c>
      <c r="G2002" s="107"/>
    </row>
    <row r="2003" spans="1:7" customFormat="1" ht="15" customHeight="1" x14ac:dyDescent="0.2">
      <c r="B2003" s="178"/>
      <c r="C2003" s="46">
        <v>3299</v>
      </c>
      <c r="D2003" s="65" t="s">
        <v>274</v>
      </c>
      <c r="E2003" s="37">
        <f>154748.7+876909.3</f>
        <v>1031658</v>
      </c>
      <c r="G2003" s="107"/>
    </row>
    <row r="2004" spans="1:7" customFormat="1" ht="15" customHeight="1" x14ac:dyDescent="0.2">
      <c r="B2004" s="178"/>
      <c r="C2004" s="46">
        <v>3299</v>
      </c>
      <c r="D2004" s="65" t="s">
        <v>51</v>
      </c>
      <c r="E2004" s="37">
        <f>2895+16405</f>
        <v>19300</v>
      </c>
      <c r="G2004" s="107"/>
    </row>
    <row r="2005" spans="1:7" customFormat="1" ht="15" customHeight="1" x14ac:dyDescent="0.2">
      <c r="B2005" s="178"/>
      <c r="C2005" s="46">
        <v>3299</v>
      </c>
      <c r="D2005" s="65" t="s">
        <v>72</v>
      </c>
      <c r="E2005" s="37">
        <f>67393.64+381897.29</f>
        <v>449290.93</v>
      </c>
      <c r="G2005" s="107"/>
    </row>
    <row r="2006" spans="1:7" customFormat="1" ht="15" customHeight="1" x14ac:dyDescent="0.2">
      <c r="B2006" s="178"/>
      <c r="C2006" s="46">
        <v>3122</v>
      </c>
      <c r="D2006" s="74" t="s">
        <v>82</v>
      </c>
      <c r="E2006" s="37">
        <v>595138.78</v>
      </c>
      <c r="G2006" s="107"/>
    </row>
    <row r="2007" spans="1:7" customFormat="1" ht="15" customHeight="1" x14ac:dyDescent="0.2">
      <c r="B2007" s="178"/>
      <c r="C2007" s="46">
        <v>3123</v>
      </c>
      <c r="D2007" s="65" t="s">
        <v>296</v>
      </c>
      <c r="E2007" s="37">
        <v>5449.3</v>
      </c>
      <c r="G2007" s="107"/>
    </row>
    <row r="2008" spans="1:7" customFormat="1" ht="15" customHeight="1" x14ac:dyDescent="0.2">
      <c r="B2008" s="95"/>
      <c r="C2008" s="66" t="s">
        <v>40</v>
      </c>
      <c r="D2008" s="96"/>
      <c r="E2008" s="97">
        <f>SUM(E2003:E2007)</f>
        <v>2100837.0099999998</v>
      </c>
      <c r="G2008" s="107"/>
    </row>
    <row r="2009" spans="1:7" customFormat="1" ht="15" customHeight="1" x14ac:dyDescent="0.2">
      <c r="G2009" s="107"/>
    </row>
    <row r="2010" spans="1:7" customFormat="1" ht="15" customHeight="1" x14ac:dyDescent="0.2">
      <c r="B2010" s="44" t="s">
        <v>35</v>
      </c>
      <c r="C2010" s="31" t="s">
        <v>36</v>
      </c>
      <c r="D2010" s="45" t="s">
        <v>37</v>
      </c>
      <c r="E2010" s="33" t="s">
        <v>38</v>
      </c>
      <c r="G2010" s="107"/>
    </row>
    <row r="2011" spans="1:7" customFormat="1" ht="15" customHeight="1" x14ac:dyDescent="0.2">
      <c r="B2011" s="100">
        <v>32133019</v>
      </c>
      <c r="C2011" s="73"/>
      <c r="D2011" s="47" t="s">
        <v>43</v>
      </c>
      <c r="E2011" s="137">
        <v>821108.29350000015</v>
      </c>
      <c r="G2011" s="107"/>
    </row>
    <row r="2012" spans="1:7" customFormat="1" ht="15" customHeight="1" x14ac:dyDescent="0.2">
      <c r="B2012" s="100">
        <v>32533019</v>
      </c>
      <c r="C2012" s="73"/>
      <c r="D2012" s="47" t="s">
        <v>43</v>
      </c>
      <c r="E2012" s="137">
        <v>4652946.9964999994</v>
      </c>
      <c r="G2012" s="107"/>
    </row>
    <row r="2013" spans="1:7" customFormat="1" ht="15" customHeight="1" x14ac:dyDescent="0.2">
      <c r="B2013" s="100">
        <v>32133910</v>
      </c>
      <c r="C2013" s="73"/>
      <c r="D2013" s="65" t="s">
        <v>139</v>
      </c>
      <c r="E2013" s="137">
        <v>558742.755</v>
      </c>
      <c r="G2013" s="107"/>
    </row>
    <row r="2014" spans="1:7" customFormat="1" ht="15" customHeight="1" x14ac:dyDescent="0.2">
      <c r="B2014" s="100">
        <v>32533910</v>
      </c>
      <c r="C2014" s="73"/>
      <c r="D2014" s="65" t="s">
        <v>139</v>
      </c>
      <c r="E2014" s="137">
        <v>3166208.9449999998</v>
      </c>
      <c r="G2014" s="107"/>
    </row>
    <row r="2015" spans="1:7" customFormat="1" ht="15" customHeight="1" x14ac:dyDescent="0.2">
      <c r="B2015" s="58"/>
      <c r="C2015" s="39" t="s">
        <v>40</v>
      </c>
      <c r="D2015" s="48"/>
      <c r="E2015" s="49">
        <f>SUM(E2011:E2014)</f>
        <v>9199006.9899999984</v>
      </c>
      <c r="G2015" s="107">
        <f>+E2008+E2015</f>
        <v>11299843.999999998</v>
      </c>
    </row>
    <row r="2016" spans="1:7" customFormat="1" ht="15" customHeight="1" x14ac:dyDescent="0.2">
      <c r="G2016" s="107"/>
    </row>
    <row r="2017" spans="1:5" customFormat="1" ht="15" customHeight="1" x14ac:dyDescent="0.2"/>
    <row r="2018" spans="1:5" customFormat="1" ht="15" customHeight="1" x14ac:dyDescent="0.2"/>
    <row r="2019" spans="1:5" customFormat="1" ht="15" customHeight="1" x14ac:dyDescent="0.2"/>
    <row r="2020" spans="1:5" customFormat="1" ht="15" customHeight="1" x14ac:dyDescent="0.2"/>
    <row r="2021" spans="1:5" customFormat="1" ht="15" customHeight="1" x14ac:dyDescent="0.2"/>
    <row r="2022" spans="1:5" customFormat="1" ht="15" customHeight="1" x14ac:dyDescent="0.2"/>
    <row r="2023" spans="1:5" customFormat="1" ht="15" customHeight="1" x14ac:dyDescent="0.2"/>
    <row r="2024" spans="1:5" customFormat="1" ht="15" customHeight="1" x14ac:dyDescent="0.2"/>
    <row r="2025" spans="1:5" customFormat="1" ht="15" customHeight="1" x14ac:dyDescent="0.2"/>
    <row r="2026" spans="1:5" customFormat="1" ht="15" customHeight="1" x14ac:dyDescent="0.2"/>
    <row r="2027" spans="1:5" customFormat="1" ht="15" customHeight="1" x14ac:dyDescent="0.2"/>
    <row r="2028" spans="1:5" customFormat="1" ht="15" customHeight="1" x14ac:dyDescent="0.2"/>
    <row r="2029" spans="1:5" customFormat="1" ht="15" customHeight="1" x14ac:dyDescent="0.2"/>
    <row r="2030" spans="1:5" customFormat="1" ht="15" customHeight="1" x14ac:dyDescent="0.25">
      <c r="A2030" s="99" t="s">
        <v>331</v>
      </c>
      <c r="B2030" s="54"/>
      <c r="C2030" s="54"/>
      <c r="D2030" s="54"/>
      <c r="E2030" s="54"/>
    </row>
    <row r="2031" spans="1:5" customFormat="1" ht="15" customHeight="1" x14ac:dyDescent="0.2">
      <c r="A2031" s="202" t="s">
        <v>30</v>
      </c>
      <c r="B2031" s="202"/>
      <c r="C2031" s="202"/>
      <c r="D2031" s="202"/>
      <c r="E2031" s="202"/>
    </row>
    <row r="2032" spans="1:5" customFormat="1" ht="15" customHeight="1" x14ac:dyDescent="0.2">
      <c r="A2032" s="202" t="s">
        <v>332</v>
      </c>
      <c r="B2032" s="202"/>
      <c r="C2032" s="202"/>
      <c r="D2032" s="202"/>
      <c r="E2032" s="202"/>
    </row>
    <row r="2033" spans="1:5" customFormat="1" ht="15" customHeight="1" x14ac:dyDescent="0.2">
      <c r="A2033" s="201" t="s">
        <v>333</v>
      </c>
      <c r="B2033" s="201"/>
      <c r="C2033" s="201"/>
      <c r="D2033" s="201"/>
      <c r="E2033" s="201"/>
    </row>
    <row r="2034" spans="1:5" customFormat="1" ht="15" customHeight="1" x14ac:dyDescent="0.2">
      <c r="A2034" s="201"/>
      <c r="B2034" s="201"/>
      <c r="C2034" s="201"/>
      <c r="D2034" s="201"/>
      <c r="E2034" s="201"/>
    </row>
    <row r="2035" spans="1:5" customFormat="1" ht="15" customHeight="1" x14ac:dyDescent="0.2">
      <c r="A2035" s="201"/>
      <c r="B2035" s="201"/>
      <c r="C2035" s="201"/>
      <c r="D2035" s="201"/>
      <c r="E2035" s="201"/>
    </row>
    <row r="2036" spans="1:5" customFormat="1" ht="15" customHeight="1" x14ac:dyDescent="0.2">
      <c r="A2036" s="201"/>
      <c r="B2036" s="201"/>
      <c r="C2036" s="201"/>
      <c r="D2036" s="201"/>
      <c r="E2036" s="201"/>
    </row>
    <row r="2037" spans="1:5" customFormat="1" ht="15" customHeight="1" x14ac:dyDescent="0.2">
      <c r="A2037" s="201"/>
      <c r="B2037" s="201"/>
      <c r="C2037" s="201"/>
      <c r="D2037" s="201"/>
      <c r="E2037" s="201"/>
    </row>
    <row r="2038" spans="1:5" customFormat="1" ht="15" customHeight="1" x14ac:dyDescent="0.2">
      <c r="A2038" s="24"/>
      <c r="B2038" s="24"/>
      <c r="C2038" s="24"/>
      <c r="D2038" s="24"/>
      <c r="E2038" s="24"/>
    </row>
    <row r="2039" spans="1:5" customFormat="1" ht="15" customHeight="1" x14ac:dyDescent="0.25">
      <c r="A2039" s="25" t="s">
        <v>1</v>
      </c>
      <c r="B2039" s="26"/>
      <c r="C2039" s="26"/>
      <c r="D2039" s="26"/>
      <c r="E2039" s="26"/>
    </row>
    <row r="2040" spans="1:5" customFormat="1" ht="15" customHeight="1" x14ac:dyDescent="0.2">
      <c r="A2040" s="27" t="s">
        <v>33</v>
      </c>
      <c r="B2040" s="26"/>
      <c r="C2040" s="26"/>
      <c r="D2040" s="26"/>
      <c r="E2040" s="28" t="s">
        <v>34</v>
      </c>
    </row>
    <row r="2041" spans="1:5" customFormat="1" ht="15" customHeight="1" x14ac:dyDescent="0.25">
      <c r="A2041" s="54"/>
      <c r="B2041" s="25"/>
      <c r="C2041" s="26"/>
      <c r="D2041" s="26"/>
      <c r="E2041" s="30"/>
    </row>
    <row r="2042" spans="1:5" customFormat="1" ht="15" customHeight="1" x14ac:dyDescent="0.2">
      <c r="B2042" s="31" t="s">
        <v>35</v>
      </c>
      <c r="C2042" s="31" t="s">
        <v>36</v>
      </c>
      <c r="D2042" s="32" t="s">
        <v>37</v>
      </c>
      <c r="E2042" s="31" t="s">
        <v>38</v>
      </c>
    </row>
    <row r="2043" spans="1:5" customFormat="1" ht="15" customHeight="1" x14ac:dyDescent="0.2">
      <c r="B2043" s="118">
        <v>27355</v>
      </c>
      <c r="C2043" s="101"/>
      <c r="D2043" s="36" t="s">
        <v>39</v>
      </c>
      <c r="E2043" s="37">
        <v>215418245</v>
      </c>
    </row>
    <row r="2044" spans="1:5" customFormat="1" ht="15" customHeight="1" x14ac:dyDescent="0.2">
      <c r="B2044" s="58"/>
      <c r="C2044" s="39" t="s">
        <v>40</v>
      </c>
      <c r="D2044" s="40"/>
      <c r="E2044" s="41">
        <f>SUM(E2043:E2043)</f>
        <v>215418245</v>
      </c>
    </row>
    <row r="2045" spans="1:5" customFormat="1" ht="15" customHeight="1" x14ac:dyDescent="0.2">
      <c r="A2045" s="54"/>
      <c r="B2045" s="54"/>
      <c r="C2045" s="54"/>
      <c r="D2045" s="54"/>
      <c r="E2045" s="54"/>
    </row>
    <row r="2046" spans="1:5" customFormat="1" ht="15" customHeight="1" x14ac:dyDescent="0.25">
      <c r="A2046" s="25" t="s">
        <v>17</v>
      </c>
      <c r="B2046" s="26"/>
      <c r="C2046" s="26"/>
      <c r="D2046" s="26"/>
      <c r="E2046" s="26"/>
    </row>
    <row r="2047" spans="1:5" customFormat="1" ht="15" customHeight="1" x14ac:dyDescent="0.2">
      <c r="A2047" s="27" t="s">
        <v>94</v>
      </c>
      <c r="B2047" s="26"/>
      <c r="C2047" s="26"/>
      <c r="D2047" s="26"/>
      <c r="E2047" s="28" t="s">
        <v>95</v>
      </c>
    </row>
    <row r="2048" spans="1:5" customFormat="1" ht="15" customHeight="1" x14ac:dyDescent="0.2">
      <c r="A2048" s="54"/>
      <c r="B2048" s="42"/>
      <c r="C2048" s="26"/>
      <c r="D2048" s="54"/>
      <c r="E2048" s="43"/>
    </row>
    <row r="2049" spans="1:5" customFormat="1" ht="15" customHeight="1" x14ac:dyDescent="0.2">
      <c r="A2049" s="69"/>
      <c r="B2049" s="69"/>
      <c r="C2049" s="31" t="s">
        <v>36</v>
      </c>
      <c r="D2049" s="91" t="s">
        <v>50</v>
      </c>
      <c r="E2049" s="31" t="s">
        <v>38</v>
      </c>
    </row>
    <row r="2050" spans="1:5" customFormat="1" ht="15" customHeight="1" x14ac:dyDescent="0.2">
      <c r="A2050" s="76"/>
      <c r="B2050" s="78"/>
      <c r="C2050" s="73">
        <v>2242</v>
      </c>
      <c r="D2050" s="65" t="s">
        <v>51</v>
      </c>
      <c r="E2050" s="37">
        <v>215418245</v>
      </c>
    </row>
    <row r="2051" spans="1:5" customFormat="1" ht="15" customHeight="1" x14ac:dyDescent="0.2">
      <c r="A2051" s="103"/>
      <c r="B2051" s="26"/>
      <c r="C2051" s="39" t="s">
        <v>40</v>
      </c>
      <c r="D2051" s="48"/>
      <c r="E2051" s="49">
        <f>SUM(E2050:E2050)</f>
        <v>215418245</v>
      </c>
    </row>
    <row r="2052" spans="1:5" customFormat="1" ht="15" customHeight="1" x14ac:dyDescent="0.2"/>
    <row r="2053" spans="1:5" customFormat="1" ht="15" customHeight="1" x14ac:dyDescent="0.2"/>
    <row r="2054" spans="1:5" customFormat="1" ht="15" customHeight="1" x14ac:dyDescent="0.2"/>
    <row r="2055" spans="1:5" customFormat="1" ht="15" customHeight="1" x14ac:dyDescent="0.2"/>
    <row r="2056" spans="1:5" customFormat="1" ht="15" customHeight="1" x14ac:dyDescent="0.2"/>
    <row r="2057" spans="1:5" customFormat="1" ht="15" customHeight="1" x14ac:dyDescent="0.2"/>
    <row r="2058" spans="1:5" customFormat="1" ht="15" customHeight="1" x14ac:dyDescent="0.2"/>
    <row r="2059" spans="1:5" customFormat="1" ht="15" customHeight="1" x14ac:dyDescent="0.2"/>
    <row r="2060" spans="1:5" customFormat="1" ht="15" customHeight="1" x14ac:dyDescent="0.2"/>
    <row r="2061" spans="1:5" customFormat="1" ht="15" customHeight="1" x14ac:dyDescent="0.2"/>
    <row r="2062" spans="1:5" customFormat="1" x14ac:dyDescent="0.2"/>
    <row r="2063" spans="1:5" customFormat="1" x14ac:dyDescent="0.2"/>
    <row r="2064" spans="1:5" customFormat="1" x14ac:dyDescent="0.2"/>
    <row r="2065" customFormat="1" x14ac:dyDescent="0.2"/>
    <row r="2066" customFormat="1" x14ac:dyDescent="0.2"/>
  </sheetData>
  <mergeCells count="151">
    <mergeCell ref="A2033:E2037"/>
    <mergeCell ref="A1948:E1954"/>
    <mergeCell ref="A1979:E1979"/>
    <mergeCell ref="A1980:E1980"/>
    <mergeCell ref="A1981:E1987"/>
    <mergeCell ref="A2031:E2031"/>
    <mergeCell ref="A2032:E2032"/>
    <mergeCell ref="A1885:E1891"/>
    <mergeCell ref="A1910:E1911"/>
    <mergeCell ref="A1912:E1916"/>
    <mergeCell ref="A1927:E1928"/>
    <mergeCell ref="A1929:E1933"/>
    <mergeCell ref="A1946:E1947"/>
    <mergeCell ref="A1784:E1791"/>
    <mergeCell ref="A1822:E1823"/>
    <mergeCell ref="A1824:E1831"/>
    <mergeCell ref="A1856:E1857"/>
    <mergeCell ref="A1858:E1863"/>
    <mergeCell ref="A1883:E1884"/>
    <mergeCell ref="A1702:E1708"/>
    <mergeCell ref="A1726:E1726"/>
    <mergeCell ref="A1727:E1734"/>
    <mergeCell ref="A1752:E1753"/>
    <mergeCell ref="A1754:E1761"/>
    <mergeCell ref="A1782:E1783"/>
    <mergeCell ref="A1605:E1612"/>
    <mergeCell ref="A1632:E1633"/>
    <mergeCell ref="A1634:E1640"/>
    <mergeCell ref="A1674:E1675"/>
    <mergeCell ref="A1676:E1682"/>
    <mergeCell ref="A1700:E1701"/>
    <mergeCell ref="A1552:E1553"/>
    <mergeCell ref="A1554:E1559"/>
    <mergeCell ref="A1579:E1580"/>
    <mergeCell ref="A1581:E1585"/>
    <mergeCell ref="A1603:E1603"/>
    <mergeCell ref="A1604:E1604"/>
    <mergeCell ref="A1484:E1485"/>
    <mergeCell ref="A1486:E1489"/>
    <mergeCell ref="A1510:E1511"/>
    <mergeCell ref="A1512:E1517"/>
    <mergeCell ref="A1530:E1531"/>
    <mergeCell ref="A1532:E1537"/>
    <mergeCell ref="A1234:E1234"/>
    <mergeCell ref="A1235:E1243"/>
    <mergeCell ref="A1425:E1426"/>
    <mergeCell ref="A1427:E1434"/>
    <mergeCell ref="A1459:E1459"/>
    <mergeCell ref="A1460:E1465"/>
    <mergeCell ref="A1156:E1157"/>
    <mergeCell ref="A1158:E1163"/>
    <mergeCell ref="A1175:E1175"/>
    <mergeCell ref="A1176:E1184"/>
    <mergeCell ref="A1207:E1207"/>
    <mergeCell ref="A1208:E1216"/>
    <mergeCell ref="A1096:E1096"/>
    <mergeCell ref="A1097:E1101"/>
    <mergeCell ref="A1119:E1120"/>
    <mergeCell ref="A1121:E1125"/>
    <mergeCell ref="A1137:E1138"/>
    <mergeCell ref="A1139:E1144"/>
    <mergeCell ref="A1026:E1031"/>
    <mergeCell ref="A1043:E1044"/>
    <mergeCell ref="A1045:E1049"/>
    <mergeCell ref="A1062:E1063"/>
    <mergeCell ref="A1064:E1069"/>
    <mergeCell ref="A1095:E1095"/>
    <mergeCell ref="A960:E965"/>
    <mergeCell ref="A977:E978"/>
    <mergeCell ref="A979:E985"/>
    <mergeCell ref="A1003:E1004"/>
    <mergeCell ref="A1005:E1012"/>
    <mergeCell ref="A1024:E1025"/>
    <mergeCell ref="A897:E901"/>
    <mergeCell ref="A919:E920"/>
    <mergeCell ref="A921:E926"/>
    <mergeCell ref="A939:E940"/>
    <mergeCell ref="A941:E946"/>
    <mergeCell ref="A958:E959"/>
    <mergeCell ref="A820:E825"/>
    <mergeCell ref="A844:E845"/>
    <mergeCell ref="A846:E850"/>
    <mergeCell ref="A868:E869"/>
    <mergeCell ref="A870:E874"/>
    <mergeCell ref="A895:E896"/>
    <mergeCell ref="A743:E747"/>
    <mergeCell ref="A765:E766"/>
    <mergeCell ref="A767:E772"/>
    <mergeCell ref="A794:E795"/>
    <mergeCell ref="A796:E800"/>
    <mergeCell ref="A818:E819"/>
    <mergeCell ref="A653:E657"/>
    <mergeCell ref="A679:E680"/>
    <mergeCell ref="A681:E686"/>
    <mergeCell ref="A707:E708"/>
    <mergeCell ref="A709:E714"/>
    <mergeCell ref="A741:E742"/>
    <mergeCell ref="A527:E531"/>
    <mergeCell ref="A602:E603"/>
    <mergeCell ref="A604:E608"/>
    <mergeCell ref="A627:E628"/>
    <mergeCell ref="A629:E633"/>
    <mergeCell ref="A651:E652"/>
    <mergeCell ref="A455:E455"/>
    <mergeCell ref="A456:E463"/>
    <mergeCell ref="A490:E490"/>
    <mergeCell ref="A491:E491"/>
    <mergeCell ref="A492:E498"/>
    <mergeCell ref="A523:E526"/>
    <mergeCell ref="A376:E382"/>
    <mergeCell ref="A400:E401"/>
    <mergeCell ref="A402:E407"/>
    <mergeCell ref="A419:E420"/>
    <mergeCell ref="A421:E429"/>
    <mergeCell ref="A454:E454"/>
    <mergeCell ref="A302:E302"/>
    <mergeCell ref="A303:E310"/>
    <mergeCell ref="A334:E334"/>
    <mergeCell ref="A335:E340"/>
    <mergeCell ref="A374:E374"/>
    <mergeCell ref="A375:E375"/>
    <mergeCell ref="A222:E222"/>
    <mergeCell ref="A223:E226"/>
    <mergeCell ref="A244:E244"/>
    <mergeCell ref="A245:E252"/>
    <mergeCell ref="A275:E275"/>
    <mergeCell ref="A276:E283"/>
    <mergeCell ref="A160:E160"/>
    <mergeCell ref="A161:E167"/>
    <mergeCell ref="A187:E187"/>
    <mergeCell ref="A188:E188"/>
    <mergeCell ref="A189:E194"/>
    <mergeCell ref="A221:E221"/>
    <mergeCell ref="A133:E133"/>
    <mergeCell ref="A134:E139"/>
    <mergeCell ref="A159:E159"/>
    <mergeCell ref="A55:E55"/>
    <mergeCell ref="A56:E56"/>
    <mergeCell ref="A57:E61"/>
    <mergeCell ref="A79:E79"/>
    <mergeCell ref="A80:E84"/>
    <mergeCell ref="A107:E107"/>
    <mergeCell ref="A2:E2"/>
    <mergeCell ref="A3:E3"/>
    <mergeCell ref="A4:E9"/>
    <mergeCell ref="A27:E27"/>
    <mergeCell ref="A28:E28"/>
    <mergeCell ref="A29:E33"/>
    <mergeCell ref="A108:E108"/>
    <mergeCell ref="A109:E114"/>
    <mergeCell ref="A132:E132"/>
  </mergeCells>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3: Rozpočtové změny č. 406/14 - 473/14 schválené Radou Olomouckého kraje 24.7.2014</oddHeader>
    <oddFooter xml:space="preserve">&amp;L&amp;"Arial,Kurzíva"Zastupitelstvo OK 19.9.2014
6.1. - Rozpočet Olomouckého kraje 2014 - rozpočtové změny 
Příloha č.3: Rozpočtové změny č. 406/14 - 473/14 schválené Radou Olomouckého kraje 24.7.2014&amp;R&amp;"Arial,Kurzíva"Strana &amp;P (celkem 89)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0"/>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8" width="12.85546875" bestFit="1" customWidth="1"/>
  </cols>
  <sheetData>
    <row r="1" spans="1:5" ht="15" customHeight="1" x14ac:dyDescent="0.25">
      <c r="A1" s="23" t="s">
        <v>334</v>
      </c>
    </row>
    <row r="2" spans="1:5" ht="15" customHeight="1" x14ac:dyDescent="0.2">
      <c r="A2" s="202" t="s">
        <v>30</v>
      </c>
      <c r="B2" s="202"/>
      <c r="C2" s="202"/>
      <c r="D2" s="202"/>
      <c r="E2" s="202"/>
    </row>
    <row r="3" spans="1:5" ht="15" customHeight="1" x14ac:dyDescent="0.2">
      <c r="A3" s="202" t="s">
        <v>154</v>
      </c>
      <c r="B3" s="202"/>
      <c r="C3" s="202"/>
      <c r="D3" s="202"/>
      <c r="E3" s="202"/>
    </row>
    <row r="4" spans="1:5" ht="15" customHeight="1" x14ac:dyDescent="0.2">
      <c r="A4" s="203" t="s">
        <v>335</v>
      </c>
      <c r="B4" s="203"/>
      <c r="C4" s="203"/>
      <c r="D4" s="203"/>
      <c r="E4" s="203"/>
    </row>
    <row r="5" spans="1:5" ht="15" customHeight="1" x14ac:dyDescent="0.2">
      <c r="A5" s="203"/>
      <c r="B5" s="203"/>
      <c r="C5" s="203"/>
      <c r="D5" s="203"/>
      <c r="E5" s="203"/>
    </row>
    <row r="6" spans="1:5" ht="15" customHeight="1" x14ac:dyDescent="0.2">
      <c r="A6" s="203"/>
      <c r="B6" s="203"/>
      <c r="C6" s="203"/>
      <c r="D6" s="203"/>
      <c r="E6" s="203"/>
    </row>
    <row r="7" spans="1:5" ht="15" customHeight="1" x14ac:dyDescent="0.2">
      <c r="A7" s="203"/>
      <c r="B7" s="203"/>
      <c r="C7" s="203"/>
      <c r="D7" s="203"/>
      <c r="E7" s="203"/>
    </row>
    <row r="8" spans="1:5" ht="15" customHeight="1" x14ac:dyDescent="0.2">
      <c r="A8" s="24"/>
      <c r="B8" s="24"/>
      <c r="C8" s="24"/>
      <c r="D8" s="24"/>
      <c r="E8" s="24"/>
    </row>
    <row r="9" spans="1:5" ht="15" customHeight="1" x14ac:dyDescent="0.25">
      <c r="A9" s="25" t="s">
        <v>1</v>
      </c>
      <c r="B9" s="26"/>
      <c r="C9" s="26"/>
      <c r="D9" s="26"/>
      <c r="E9" s="26"/>
    </row>
    <row r="10" spans="1:5" ht="15" customHeight="1" x14ac:dyDescent="0.2">
      <c r="A10" s="27" t="s">
        <v>33</v>
      </c>
      <c r="B10" s="26"/>
      <c r="C10" s="26"/>
      <c r="D10" s="26"/>
      <c r="E10" s="28" t="s">
        <v>34</v>
      </c>
    </row>
    <row r="11" spans="1:5" ht="15" customHeight="1" x14ac:dyDescent="0.25">
      <c r="B11" s="25"/>
      <c r="C11" s="26"/>
      <c r="D11" s="26"/>
      <c r="E11" s="30"/>
    </row>
    <row r="12" spans="1:5" ht="15" customHeight="1" x14ac:dyDescent="0.2">
      <c r="B12" s="44" t="s">
        <v>35</v>
      </c>
      <c r="C12" s="31" t="s">
        <v>36</v>
      </c>
      <c r="D12" s="32" t="s">
        <v>37</v>
      </c>
      <c r="E12" s="33" t="s">
        <v>38</v>
      </c>
    </row>
    <row r="13" spans="1:5" ht="15" customHeight="1" x14ac:dyDescent="0.2">
      <c r="B13" s="120">
        <v>34053</v>
      </c>
      <c r="C13" s="101"/>
      <c r="D13" s="57" t="s">
        <v>39</v>
      </c>
      <c r="E13" s="82">
        <v>27000</v>
      </c>
    </row>
    <row r="14" spans="1:5" ht="15" customHeight="1" x14ac:dyDescent="0.2">
      <c r="B14" s="126"/>
      <c r="C14" s="39" t="s">
        <v>40</v>
      </c>
      <c r="D14" s="40"/>
      <c r="E14" s="41">
        <f>SUM(E13:E13)</f>
        <v>27000</v>
      </c>
    </row>
    <row r="15" spans="1:5" ht="15" customHeight="1" x14ac:dyDescent="0.2">
      <c r="A15" s="54"/>
      <c r="B15" s="54"/>
      <c r="C15" s="54"/>
      <c r="D15" s="54"/>
    </row>
    <row r="16" spans="1:5" ht="15" customHeight="1" x14ac:dyDescent="0.25">
      <c r="A16" s="25" t="s">
        <v>17</v>
      </c>
      <c r="B16" s="26"/>
      <c r="C16" s="26"/>
      <c r="D16" s="26"/>
      <c r="E16" s="26"/>
    </row>
    <row r="17" spans="1:5" ht="15" customHeight="1" x14ac:dyDescent="0.2">
      <c r="A17" s="27" t="s">
        <v>92</v>
      </c>
      <c r="B17" s="26"/>
      <c r="C17" s="26"/>
      <c r="D17" s="26"/>
      <c r="E17" s="28" t="s">
        <v>93</v>
      </c>
    </row>
    <row r="18" spans="1:5" ht="15" customHeight="1" x14ac:dyDescent="0.2">
      <c r="A18" s="54"/>
      <c r="B18" s="42"/>
      <c r="C18" s="26"/>
      <c r="E18" s="43"/>
    </row>
    <row r="19" spans="1:5" ht="15" customHeight="1" x14ac:dyDescent="0.2">
      <c r="B19" s="31" t="s">
        <v>35</v>
      </c>
      <c r="C19" s="31" t="s">
        <v>36</v>
      </c>
      <c r="D19" s="45" t="s">
        <v>37</v>
      </c>
      <c r="E19" s="33" t="s">
        <v>38</v>
      </c>
    </row>
    <row r="20" spans="1:5" ht="15" customHeight="1" x14ac:dyDescent="0.2">
      <c r="B20" s="120">
        <v>34053</v>
      </c>
      <c r="C20" s="46"/>
      <c r="D20" s="47" t="s">
        <v>43</v>
      </c>
      <c r="E20" s="137">
        <v>27000</v>
      </c>
    </row>
    <row r="21" spans="1:5" ht="15" customHeight="1" x14ac:dyDescent="0.2">
      <c r="B21" s="81"/>
      <c r="C21" s="39" t="s">
        <v>40</v>
      </c>
      <c r="D21" s="48"/>
      <c r="E21" s="49">
        <f>SUM(E20:E20)</f>
        <v>27000</v>
      </c>
    </row>
    <row r="22" spans="1:5" ht="15" customHeight="1" x14ac:dyDescent="0.2"/>
    <row r="23" spans="1:5" ht="15" customHeight="1" x14ac:dyDescent="0.2"/>
    <row r="24" spans="1:5" ht="15" customHeight="1" x14ac:dyDescent="0.25">
      <c r="A24" s="23" t="s">
        <v>336</v>
      </c>
    </row>
    <row r="25" spans="1:5" ht="15" customHeight="1" x14ac:dyDescent="0.2">
      <c r="A25" s="202" t="s">
        <v>30</v>
      </c>
      <c r="B25" s="202"/>
      <c r="C25" s="202"/>
      <c r="D25" s="202"/>
      <c r="E25" s="202"/>
    </row>
    <row r="26" spans="1:5" ht="15" customHeight="1" x14ac:dyDescent="0.2">
      <c r="A26" s="202" t="s">
        <v>45</v>
      </c>
      <c r="B26" s="202"/>
      <c r="C26" s="202"/>
      <c r="D26" s="202"/>
      <c r="E26" s="202"/>
    </row>
    <row r="27" spans="1:5" ht="15" customHeight="1" x14ac:dyDescent="0.2">
      <c r="A27" s="201" t="s">
        <v>337</v>
      </c>
      <c r="B27" s="201"/>
      <c r="C27" s="201"/>
      <c r="D27" s="201"/>
      <c r="E27" s="201"/>
    </row>
    <row r="28" spans="1:5" ht="15" customHeight="1" x14ac:dyDescent="0.2">
      <c r="A28" s="201"/>
      <c r="B28" s="201"/>
      <c r="C28" s="201"/>
      <c r="D28" s="201"/>
      <c r="E28" s="201"/>
    </row>
    <row r="29" spans="1:5" ht="15" customHeight="1" x14ac:dyDescent="0.2">
      <c r="A29" s="201"/>
      <c r="B29" s="201"/>
      <c r="C29" s="201"/>
      <c r="D29" s="201"/>
      <c r="E29" s="201"/>
    </row>
    <row r="30" spans="1:5" ht="15" customHeight="1" x14ac:dyDescent="0.2">
      <c r="A30" s="201"/>
      <c r="B30" s="201"/>
      <c r="C30" s="201"/>
      <c r="D30" s="201"/>
      <c r="E30" s="201"/>
    </row>
    <row r="31" spans="1:5" ht="15" customHeight="1" x14ac:dyDescent="0.2">
      <c r="A31" s="50"/>
      <c r="B31" s="50"/>
      <c r="C31" s="50"/>
      <c r="D31" s="50"/>
      <c r="E31" s="50"/>
    </row>
    <row r="32" spans="1:5" ht="15" customHeight="1" x14ac:dyDescent="0.25">
      <c r="A32" s="51" t="s">
        <v>1</v>
      </c>
      <c r="B32" s="52"/>
      <c r="C32" s="52"/>
      <c r="D32" s="52"/>
      <c r="E32" s="52"/>
    </row>
    <row r="33" spans="1:5" ht="15" customHeight="1" x14ac:dyDescent="0.2">
      <c r="A33" s="27" t="s">
        <v>33</v>
      </c>
      <c r="B33" s="52"/>
      <c r="C33" s="52"/>
      <c r="D33" s="52"/>
      <c r="E33" s="53" t="s">
        <v>34</v>
      </c>
    </row>
    <row r="34" spans="1:5" ht="15" customHeight="1" x14ac:dyDescent="0.25">
      <c r="A34" s="54"/>
      <c r="B34" s="25"/>
      <c r="C34" s="26"/>
      <c r="D34" s="26"/>
      <c r="E34" s="30"/>
    </row>
    <row r="35" spans="1:5" ht="15" customHeight="1" x14ac:dyDescent="0.2">
      <c r="B35" s="31" t="s">
        <v>35</v>
      </c>
      <c r="C35" s="31" t="s">
        <v>36</v>
      </c>
      <c r="D35" s="32" t="s">
        <v>37</v>
      </c>
      <c r="E35" s="33" t="s">
        <v>38</v>
      </c>
    </row>
    <row r="36" spans="1:5" ht="15" customHeight="1" x14ac:dyDescent="0.2">
      <c r="B36" s="55">
        <v>98278</v>
      </c>
      <c r="C36" s="56"/>
      <c r="D36" s="57" t="s">
        <v>47</v>
      </c>
      <c r="E36" s="37">
        <v>3020</v>
      </c>
    </row>
    <row r="37" spans="1:5" ht="15" customHeight="1" x14ac:dyDescent="0.2">
      <c r="B37" s="58"/>
      <c r="C37" s="39" t="s">
        <v>40</v>
      </c>
      <c r="D37" s="40"/>
      <c r="E37" s="41">
        <f>SUM(E36:E36)</f>
        <v>3020</v>
      </c>
    </row>
    <row r="38" spans="1:5" ht="15" customHeight="1" x14ac:dyDescent="0.25">
      <c r="A38" s="59"/>
      <c r="B38" s="60"/>
      <c r="C38" s="60"/>
      <c r="D38" s="60"/>
      <c r="E38" s="60"/>
    </row>
    <row r="39" spans="1:5" ht="15" customHeight="1" x14ac:dyDescent="0.25">
      <c r="A39" s="51" t="s">
        <v>17</v>
      </c>
      <c r="B39" s="52"/>
      <c r="C39" s="52"/>
    </row>
    <row r="40" spans="1:5" ht="15" customHeight="1" x14ac:dyDescent="0.2">
      <c r="A40" s="27" t="s">
        <v>48</v>
      </c>
      <c r="B40" s="26"/>
      <c r="C40" s="26"/>
      <c r="D40" s="26"/>
      <c r="E40" s="28" t="s">
        <v>49</v>
      </c>
    </row>
    <row r="41" spans="1:5" ht="15" customHeight="1" x14ac:dyDescent="0.2">
      <c r="A41" s="61"/>
      <c r="B41" s="62"/>
      <c r="C41" s="52"/>
      <c r="D41" s="60"/>
      <c r="E41" s="63"/>
    </row>
    <row r="42" spans="1:5" ht="15" customHeight="1" x14ac:dyDescent="0.2">
      <c r="C42" s="44" t="s">
        <v>36</v>
      </c>
      <c r="D42" s="64" t="s">
        <v>50</v>
      </c>
      <c r="E42" s="33" t="s">
        <v>38</v>
      </c>
    </row>
    <row r="43" spans="1:5" ht="15" customHeight="1" x14ac:dyDescent="0.2">
      <c r="C43" s="46">
        <v>3769</v>
      </c>
      <c r="D43" s="65" t="s">
        <v>51</v>
      </c>
      <c r="E43" s="37">
        <v>3020</v>
      </c>
    </row>
    <row r="44" spans="1:5" ht="15" customHeight="1" x14ac:dyDescent="0.2">
      <c r="C44" s="66" t="s">
        <v>40</v>
      </c>
      <c r="D44" s="67"/>
      <c r="E44" s="68">
        <f>SUM(E43:E43)</f>
        <v>3020</v>
      </c>
    </row>
    <row r="45" spans="1:5" ht="15" customHeight="1" x14ac:dyDescent="0.2"/>
    <row r="46" spans="1:5" ht="15" customHeight="1" x14ac:dyDescent="0.2"/>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23" t="s">
        <v>338</v>
      </c>
    </row>
    <row r="55" spans="1:5" ht="15" customHeight="1" x14ac:dyDescent="0.2">
      <c r="A55" s="202" t="s">
        <v>30</v>
      </c>
      <c r="B55" s="202"/>
      <c r="C55" s="202"/>
      <c r="D55" s="202"/>
      <c r="E55" s="202"/>
    </row>
    <row r="56" spans="1:5" ht="15" customHeight="1" x14ac:dyDescent="0.2">
      <c r="A56" s="202" t="s">
        <v>45</v>
      </c>
      <c r="B56" s="202"/>
      <c r="C56" s="202"/>
      <c r="D56" s="202"/>
      <c r="E56" s="202"/>
    </row>
    <row r="57" spans="1:5" ht="15" customHeight="1" x14ac:dyDescent="0.2">
      <c r="A57" s="203" t="s">
        <v>339</v>
      </c>
      <c r="B57" s="203"/>
      <c r="C57" s="203"/>
      <c r="D57" s="203"/>
      <c r="E57" s="203"/>
    </row>
    <row r="58" spans="1:5" ht="15" customHeight="1" x14ac:dyDescent="0.2">
      <c r="A58" s="203"/>
      <c r="B58" s="203"/>
      <c r="C58" s="203"/>
      <c r="D58" s="203"/>
      <c r="E58" s="203"/>
    </row>
    <row r="59" spans="1:5" ht="15" customHeight="1" x14ac:dyDescent="0.2">
      <c r="A59" s="203"/>
      <c r="B59" s="203"/>
      <c r="C59" s="203"/>
      <c r="D59" s="203"/>
      <c r="E59" s="203"/>
    </row>
    <row r="60" spans="1:5" ht="15" customHeight="1" x14ac:dyDescent="0.2">
      <c r="A60" s="203"/>
      <c r="B60" s="203"/>
      <c r="C60" s="203"/>
      <c r="D60" s="203"/>
      <c r="E60" s="203"/>
    </row>
    <row r="61" spans="1:5" ht="15" customHeight="1" x14ac:dyDescent="0.2">
      <c r="A61" s="24"/>
      <c r="B61" s="144"/>
      <c r="C61" s="24"/>
      <c r="D61" s="24"/>
      <c r="E61" s="24"/>
    </row>
    <row r="62" spans="1:5" ht="15" customHeight="1" x14ac:dyDescent="0.25">
      <c r="A62" s="25" t="s">
        <v>1</v>
      </c>
      <c r="B62" s="113"/>
      <c r="C62" s="26"/>
      <c r="D62" s="26"/>
      <c r="E62" s="26"/>
    </row>
    <row r="63" spans="1:5" ht="15" customHeight="1" x14ac:dyDescent="0.2">
      <c r="A63" s="27" t="s">
        <v>33</v>
      </c>
      <c r="B63" s="113"/>
      <c r="C63" s="26"/>
      <c r="D63" s="26"/>
      <c r="E63" s="28" t="s">
        <v>34</v>
      </c>
    </row>
    <row r="64" spans="1:5" ht="15" customHeight="1" x14ac:dyDescent="0.25">
      <c r="B64" s="123"/>
      <c r="C64" s="26"/>
      <c r="D64" s="26"/>
      <c r="E64" s="30"/>
    </row>
    <row r="65" spans="1:5" ht="15" customHeight="1" x14ac:dyDescent="0.2">
      <c r="B65" s="31" t="s">
        <v>35</v>
      </c>
      <c r="C65" s="31" t="s">
        <v>36</v>
      </c>
      <c r="D65" s="32" t="s">
        <v>37</v>
      </c>
      <c r="E65" s="44" t="s">
        <v>38</v>
      </c>
    </row>
    <row r="66" spans="1:5" ht="15" customHeight="1" x14ac:dyDescent="0.2">
      <c r="B66" s="136">
        <v>98297</v>
      </c>
      <c r="C66" s="35"/>
      <c r="D66" s="182" t="s">
        <v>340</v>
      </c>
      <c r="E66" s="82">
        <v>183890.88</v>
      </c>
    </row>
    <row r="67" spans="1:5" ht="15" customHeight="1" x14ac:dyDescent="0.2">
      <c r="B67" s="81"/>
      <c r="C67" s="39" t="s">
        <v>40</v>
      </c>
      <c r="D67" s="40"/>
      <c r="E67" s="41">
        <f>SUM(E66:E66)</f>
        <v>183890.88</v>
      </c>
    </row>
    <row r="68" spans="1:5" ht="15" customHeight="1" x14ac:dyDescent="0.2">
      <c r="A68" s="29"/>
      <c r="B68" s="183"/>
      <c r="C68" s="29"/>
      <c r="D68" s="29"/>
    </row>
    <row r="69" spans="1:5" ht="15" customHeight="1" x14ac:dyDescent="0.25">
      <c r="A69" s="25" t="s">
        <v>17</v>
      </c>
      <c r="B69" s="113"/>
      <c r="C69" s="26"/>
      <c r="D69" s="26"/>
      <c r="E69" s="26"/>
    </row>
    <row r="70" spans="1:5" ht="15" customHeight="1" x14ac:dyDescent="0.2">
      <c r="A70" s="27" t="s">
        <v>185</v>
      </c>
      <c r="B70" s="184"/>
      <c r="E70" t="s">
        <v>186</v>
      </c>
    </row>
    <row r="71" spans="1:5" ht="15" customHeight="1" x14ac:dyDescent="0.2">
      <c r="A71" s="29"/>
      <c r="B71" s="185"/>
      <c r="C71" s="26"/>
      <c r="E71" s="43"/>
    </row>
    <row r="72" spans="1:5" ht="15" customHeight="1" x14ac:dyDescent="0.2">
      <c r="B72" s="70"/>
      <c r="C72" s="31" t="s">
        <v>36</v>
      </c>
      <c r="D72" s="91" t="s">
        <v>50</v>
      </c>
      <c r="E72" s="44" t="s">
        <v>38</v>
      </c>
    </row>
    <row r="73" spans="1:5" ht="15" customHeight="1" x14ac:dyDescent="0.2">
      <c r="B73" s="186"/>
      <c r="C73" s="187">
        <v>3599</v>
      </c>
      <c r="D73" s="65" t="s">
        <v>51</v>
      </c>
      <c r="E73" s="82">
        <v>183890.88</v>
      </c>
    </row>
    <row r="74" spans="1:5" ht="15" customHeight="1" x14ac:dyDescent="0.2">
      <c r="B74" s="186"/>
      <c r="C74" s="39" t="s">
        <v>40</v>
      </c>
      <c r="D74" s="48"/>
      <c r="E74" s="49">
        <f>SUM(E73:E73)</f>
        <v>183890.88</v>
      </c>
    </row>
    <row r="75" spans="1:5" ht="15" customHeight="1" x14ac:dyDescent="0.2"/>
    <row r="76" spans="1:5" ht="15" customHeight="1" x14ac:dyDescent="0.2"/>
    <row r="77" spans="1:5" ht="15" customHeight="1" x14ac:dyDescent="0.25">
      <c r="A77" s="23" t="s">
        <v>341</v>
      </c>
    </row>
    <row r="78" spans="1:5" ht="15" customHeight="1" x14ac:dyDescent="0.2">
      <c r="A78" s="202" t="s">
        <v>30</v>
      </c>
      <c r="B78" s="202"/>
      <c r="C78" s="202"/>
      <c r="D78" s="202"/>
      <c r="E78" s="202"/>
    </row>
    <row r="79" spans="1:5" ht="15" customHeight="1" x14ac:dyDescent="0.2">
      <c r="A79" s="202" t="s">
        <v>342</v>
      </c>
      <c r="B79" s="202"/>
      <c r="C79" s="202"/>
      <c r="D79" s="202"/>
      <c r="E79" s="202"/>
    </row>
    <row r="80" spans="1:5" ht="15" customHeight="1" x14ac:dyDescent="0.2">
      <c r="A80" s="203" t="s">
        <v>469</v>
      </c>
      <c r="B80" s="203"/>
      <c r="C80" s="203"/>
      <c r="D80" s="203"/>
      <c r="E80" s="203"/>
    </row>
    <row r="81" spans="1:5" ht="15" customHeight="1" x14ac:dyDescent="0.2">
      <c r="A81" s="203"/>
      <c r="B81" s="203"/>
      <c r="C81" s="203"/>
      <c r="D81" s="203"/>
      <c r="E81" s="203"/>
    </row>
    <row r="82" spans="1:5" ht="15" customHeight="1" x14ac:dyDescent="0.2">
      <c r="A82" s="203"/>
      <c r="B82" s="203"/>
      <c r="C82" s="203"/>
      <c r="D82" s="203"/>
      <c r="E82" s="203"/>
    </row>
    <row r="83" spans="1:5" ht="15" customHeight="1" x14ac:dyDescent="0.2">
      <c r="A83" s="203"/>
      <c r="B83" s="203"/>
      <c r="C83" s="203"/>
      <c r="D83" s="203"/>
      <c r="E83" s="203"/>
    </row>
    <row r="84" spans="1:5" ht="15" customHeight="1" x14ac:dyDescent="0.2">
      <c r="A84" s="203"/>
      <c r="B84" s="203"/>
      <c r="C84" s="203"/>
      <c r="D84" s="203"/>
      <c r="E84" s="203"/>
    </row>
    <row r="85" spans="1:5" ht="15" customHeight="1" x14ac:dyDescent="0.2">
      <c r="A85" s="24"/>
      <c r="B85" s="144"/>
      <c r="C85" s="24"/>
      <c r="D85" s="24"/>
      <c r="E85" s="24"/>
    </row>
    <row r="86" spans="1:5" ht="15" customHeight="1" x14ac:dyDescent="0.25">
      <c r="A86" s="25" t="s">
        <v>1</v>
      </c>
      <c r="B86" s="113"/>
      <c r="C86" s="26"/>
      <c r="D86" s="26"/>
      <c r="E86" s="26"/>
    </row>
    <row r="87" spans="1:5" ht="15" customHeight="1" x14ac:dyDescent="0.2">
      <c r="A87" s="27" t="s">
        <v>33</v>
      </c>
      <c r="B87" s="113"/>
      <c r="C87" s="26"/>
      <c r="D87" s="26"/>
      <c r="E87" s="28" t="s">
        <v>34</v>
      </c>
    </row>
    <row r="88" spans="1:5" ht="15" customHeight="1" x14ac:dyDescent="0.25">
      <c r="A88" s="54"/>
      <c r="B88" s="123"/>
      <c r="C88" s="26"/>
      <c r="D88" s="26"/>
      <c r="E88" s="30"/>
    </row>
    <row r="89" spans="1:5" ht="15" customHeight="1" x14ac:dyDescent="0.2">
      <c r="B89" s="31" t="s">
        <v>35</v>
      </c>
      <c r="C89" s="31" t="s">
        <v>36</v>
      </c>
      <c r="D89" s="32" t="s">
        <v>37</v>
      </c>
      <c r="E89" s="33" t="s">
        <v>38</v>
      </c>
    </row>
    <row r="90" spans="1:5" ht="15" customHeight="1" x14ac:dyDescent="0.2">
      <c r="B90" s="118">
        <v>29009</v>
      </c>
      <c r="C90" s="101"/>
      <c r="D90" s="57" t="s">
        <v>39</v>
      </c>
      <c r="E90" s="82">
        <v>1824000</v>
      </c>
    </row>
    <row r="91" spans="1:5" ht="15" customHeight="1" x14ac:dyDescent="0.2">
      <c r="B91" s="118">
        <v>29517</v>
      </c>
      <c r="C91" s="101"/>
      <c r="D91" s="74" t="s">
        <v>70</v>
      </c>
      <c r="E91" s="82">
        <v>11705000</v>
      </c>
    </row>
    <row r="92" spans="1:5" ht="15" customHeight="1" x14ac:dyDescent="0.2">
      <c r="B92" s="58"/>
      <c r="C92" s="39" t="s">
        <v>40</v>
      </c>
      <c r="D92" s="40"/>
      <c r="E92" s="41">
        <f>SUM(E90:E91)</f>
        <v>13529000</v>
      </c>
    </row>
    <row r="93" spans="1:5" ht="15" customHeight="1" x14ac:dyDescent="0.2">
      <c r="A93" s="54"/>
      <c r="B93" s="114"/>
      <c r="C93" s="54"/>
      <c r="D93" s="54"/>
      <c r="E93" s="54"/>
    </row>
    <row r="94" spans="1:5" ht="15" customHeight="1" x14ac:dyDescent="0.25">
      <c r="A94" s="25" t="s">
        <v>17</v>
      </c>
      <c r="B94" s="113"/>
      <c r="C94" s="26"/>
      <c r="D94" s="26"/>
      <c r="E94" s="26"/>
    </row>
    <row r="95" spans="1:5" ht="15" customHeight="1" x14ac:dyDescent="0.2">
      <c r="A95" s="27" t="s">
        <v>48</v>
      </c>
      <c r="B95" s="114"/>
      <c r="C95" s="54"/>
      <c r="D95" s="54"/>
      <c r="E95" s="54" t="s">
        <v>49</v>
      </c>
    </row>
    <row r="96" spans="1:5" ht="15" customHeight="1" x14ac:dyDescent="0.2">
      <c r="A96" s="54"/>
      <c r="B96" s="185"/>
      <c r="C96" s="26"/>
      <c r="D96" s="54"/>
      <c r="E96" s="43"/>
    </row>
    <row r="97" spans="1:5" ht="15" customHeight="1" x14ac:dyDescent="0.2">
      <c r="B97" s="69"/>
      <c r="C97" s="31" t="s">
        <v>36</v>
      </c>
      <c r="D97" s="64" t="s">
        <v>50</v>
      </c>
      <c r="E97" s="33" t="s">
        <v>38</v>
      </c>
    </row>
    <row r="98" spans="1:5" ht="15" customHeight="1" x14ac:dyDescent="0.2">
      <c r="B98" s="76"/>
      <c r="C98" s="46">
        <v>1037</v>
      </c>
      <c r="D98" s="74" t="s">
        <v>82</v>
      </c>
      <c r="E98" s="82">
        <v>1824000</v>
      </c>
    </row>
    <row r="99" spans="1:5" ht="15" customHeight="1" x14ac:dyDescent="0.2">
      <c r="B99" s="76"/>
      <c r="C99" s="46">
        <v>1037</v>
      </c>
      <c r="D99" s="65" t="s">
        <v>152</v>
      </c>
      <c r="E99" s="82">
        <v>11705000</v>
      </c>
    </row>
    <row r="100" spans="1:5" ht="15" customHeight="1" x14ac:dyDescent="0.2">
      <c r="B100" s="103"/>
      <c r="C100" s="39" t="s">
        <v>40</v>
      </c>
      <c r="D100" s="48"/>
      <c r="E100" s="49">
        <f>SUM(E98:E99)</f>
        <v>13529000</v>
      </c>
    </row>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5">
      <c r="A106" s="23" t="s">
        <v>343</v>
      </c>
    </row>
    <row r="107" spans="1:5" ht="15" customHeight="1" x14ac:dyDescent="0.2">
      <c r="A107" s="202" t="s">
        <v>30</v>
      </c>
      <c r="B107" s="202"/>
      <c r="C107" s="202"/>
      <c r="D107" s="202"/>
      <c r="E107" s="202"/>
    </row>
    <row r="108" spans="1:5" ht="15" customHeight="1" x14ac:dyDescent="0.2">
      <c r="A108" s="202" t="s">
        <v>31</v>
      </c>
      <c r="B108" s="202"/>
      <c r="C108" s="202"/>
      <c r="D108" s="202"/>
      <c r="E108" s="202"/>
    </row>
    <row r="109" spans="1:5" ht="15" customHeight="1" x14ac:dyDescent="0.2">
      <c r="A109" s="201" t="s">
        <v>344</v>
      </c>
      <c r="B109" s="201"/>
      <c r="C109" s="201"/>
      <c r="D109" s="201"/>
      <c r="E109" s="201"/>
    </row>
    <row r="110" spans="1:5" ht="15" customHeight="1" x14ac:dyDescent="0.2">
      <c r="A110" s="201"/>
      <c r="B110" s="201"/>
      <c r="C110" s="201"/>
      <c r="D110" s="201"/>
      <c r="E110" s="201"/>
    </row>
    <row r="111" spans="1:5" ht="15" customHeight="1" x14ac:dyDescent="0.2">
      <c r="A111" s="201"/>
      <c r="B111" s="201"/>
      <c r="C111" s="201"/>
      <c r="D111" s="201"/>
      <c r="E111" s="201"/>
    </row>
    <row r="112" spans="1:5" ht="15" customHeight="1" x14ac:dyDescent="0.2">
      <c r="A112" s="201"/>
      <c r="B112" s="201"/>
      <c r="C112" s="201"/>
      <c r="D112" s="201"/>
      <c r="E112" s="201"/>
    </row>
    <row r="113" spans="1:5" ht="15" customHeight="1" x14ac:dyDescent="0.2">
      <c r="A113" s="201"/>
      <c r="B113" s="201"/>
      <c r="C113" s="201"/>
      <c r="D113" s="201"/>
      <c r="E113" s="201"/>
    </row>
    <row r="114" spans="1:5" ht="15" customHeight="1" x14ac:dyDescent="0.2">
      <c r="A114" s="201"/>
      <c r="B114" s="201"/>
      <c r="C114" s="201"/>
      <c r="D114" s="201"/>
      <c r="E114" s="201"/>
    </row>
    <row r="115" spans="1:5" ht="15" customHeight="1" x14ac:dyDescent="0.2">
      <c r="A115" s="24"/>
      <c r="B115" s="24"/>
      <c r="C115" s="24"/>
      <c r="D115" s="24"/>
      <c r="E115" s="24"/>
    </row>
    <row r="116" spans="1:5" ht="15" customHeight="1" x14ac:dyDescent="0.25">
      <c r="A116" s="25" t="s">
        <v>1</v>
      </c>
      <c r="B116" s="26"/>
      <c r="C116" s="26"/>
      <c r="D116" s="26"/>
      <c r="E116" s="26"/>
    </row>
    <row r="117" spans="1:5" ht="15" customHeight="1" x14ac:dyDescent="0.2">
      <c r="A117" s="27" t="s">
        <v>33</v>
      </c>
      <c r="B117" s="26"/>
      <c r="C117" s="26"/>
      <c r="D117" s="26"/>
      <c r="E117" s="28" t="s">
        <v>34</v>
      </c>
    </row>
    <row r="118" spans="1:5" ht="15" customHeight="1" x14ac:dyDescent="0.25">
      <c r="A118" s="29"/>
      <c r="B118" s="25"/>
      <c r="C118" s="26"/>
      <c r="D118" s="26"/>
      <c r="E118" s="30"/>
    </row>
    <row r="119" spans="1:5" ht="15" customHeight="1" x14ac:dyDescent="0.2">
      <c r="B119" s="31" t="s">
        <v>35</v>
      </c>
      <c r="C119" s="31" t="s">
        <v>36</v>
      </c>
      <c r="D119" s="32" t="s">
        <v>37</v>
      </c>
      <c r="E119" s="33" t="s">
        <v>38</v>
      </c>
    </row>
    <row r="120" spans="1:5" ht="15" customHeight="1" x14ac:dyDescent="0.2">
      <c r="B120" s="34">
        <v>33513233</v>
      </c>
      <c r="C120" s="35"/>
      <c r="D120" s="36" t="s">
        <v>39</v>
      </c>
      <c r="E120" s="37">
        <v>93420.42</v>
      </c>
    </row>
    <row r="121" spans="1:5" ht="15" customHeight="1" x14ac:dyDescent="0.2">
      <c r="B121" s="34">
        <v>33113233</v>
      </c>
      <c r="C121" s="35"/>
      <c r="D121" s="36" t="s">
        <v>39</v>
      </c>
      <c r="E121" s="37">
        <v>16485.96</v>
      </c>
    </row>
    <row r="122" spans="1:5" ht="15" customHeight="1" x14ac:dyDescent="0.2">
      <c r="B122" s="38"/>
      <c r="C122" s="39" t="s">
        <v>40</v>
      </c>
      <c r="D122" s="40"/>
      <c r="E122" s="41">
        <f>SUM(E120:E121)</f>
        <v>109906.38</v>
      </c>
    </row>
    <row r="123" spans="1:5" ht="15" customHeight="1" x14ac:dyDescent="0.2">
      <c r="A123" s="29"/>
      <c r="B123" s="29"/>
      <c r="C123" s="29"/>
      <c r="D123" s="29"/>
      <c r="E123" s="29"/>
    </row>
    <row r="124" spans="1:5" ht="15" customHeight="1" x14ac:dyDescent="0.25">
      <c r="A124" s="25" t="s">
        <v>17</v>
      </c>
      <c r="B124" s="26"/>
      <c r="C124" s="26"/>
      <c r="D124" s="26"/>
      <c r="E124" s="26"/>
    </row>
    <row r="125" spans="1:5" ht="15" customHeight="1" x14ac:dyDescent="0.2">
      <c r="A125" s="27" t="s">
        <v>41</v>
      </c>
      <c r="B125" s="29"/>
      <c r="C125" s="29"/>
      <c r="D125" s="29"/>
      <c r="E125" s="29" t="s">
        <v>42</v>
      </c>
    </row>
    <row r="126" spans="1:5" ht="15" customHeight="1" x14ac:dyDescent="0.2">
      <c r="A126" s="29"/>
      <c r="B126" s="42"/>
      <c r="C126" s="26"/>
      <c r="D126" s="29"/>
      <c r="E126" s="43"/>
    </row>
    <row r="127" spans="1:5" ht="15" customHeight="1" x14ac:dyDescent="0.2">
      <c r="B127" s="44" t="s">
        <v>35</v>
      </c>
      <c r="C127" s="31" t="s">
        <v>36</v>
      </c>
      <c r="D127" s="45" t="s">
        <v>37</v>
      </c>
      <c r="E127" s="33" t="s">
        <v>38</v>
      </c>
    </row>
    <row r="128" spans="1:5" ht="15" customHeight="1" x14ac:dyDescent="0.2">
      <c r="B128" s="34">
        <v>33513233</v>
      </c>
      <c r="C128" s="46"/>
      <c r="D128" s="47" t="s">
        <v>43</v>
      </c>
      <c r="E128" s="37">
        <v>93420.42</v>
      </c>
    </row>
    <row r="129" spans="1:5" ht="15" customHeight="1" x14ac:dyDescent="0.2">
      <c r="B129" s="34">
        <v>33113233</v>
      </c>
      <c r="C129" s="46"/>
      <c r="D129" s="47" t="s">
        <v>43</v>
      </c>
      <c r="E129" s="37">
        <v>16485.96</v>
      </c>
    </row>
    <row r="130" spans="1:5" ht="15" customHeight="1" x14ac:dyDescent="0.2">
      <c r="B130" s="38"/>
      <c r="C130" s="39" t="s">
        <v>40</v>
      </c>
      <c r="D130" s="48"/>
      <c r="E130" s="49">
        <f>SUM(E128:E129)</f>
        <v>109906.38</v>
      </c>
    </row>
    <row r="131" spans="1:5" ht="15" customHeight="1" x14ac:dyDescent="0.2"/>
    <row r="132" spans="1:5" ht="15" customHeight="1" x14ac:dyDescent="0.2"/>
    <row r="133" spans="1:5" ht="15" customHeight="1" x14ac:dyDescent="0.25">
      <c r="A133" s="23" t="s">
        <v>345</v>
      </c>
    </row>
    <row r="134" spans="1:5" ht="15" customHeight="1" x14ac:dyDescent="0.2">
      <c r="A134" s="202" t="s">
        <v>30</v>
      </c>
      <c r="B134" s="202"/>
      <c r="C134" s="202"/>
      <c r="D134" s="202"/>
      <c r="E134" s="202"/>
    </row>
    <row r="135" spans="1:5" ht="15" customHeight="1" x14ac:dyDescent="0.2">
      <c r="A135" s="202" t="s">
        <v>31</v>
      </c>
      <c r="B135" s="202"/>
      <c r="C135" s="202"/>
      <c r="D135" s="202"/>
      <c r="E135" s="202"/>
    </row>
    <row r="136" spans="1:5" ht="15" customHeight="1" x14ac:dyDescent="0.2">
      <c r="A136" s="201" t="s">
        <v>346</v>
      </c>
      <c r="B136" s="201"/>
      <c r="C136" s="201"/>
      <c r="D136" s="201"/>
      <c r="E136" s="201"/>
    </row>
    <row r="137" spans="1:5" ht="15" customHeight="1" x14ac:dyDescent="0.2">
      <c r="A137" s="201"/>
      <c r="B137" s="201"/>
      <c r="C137" s="201"/>
      <c r="D137" s="201"/>
      <c r="E137" s="201"/>
    </row>
    <row r="138" spans="1:5" ht="15" customHeight="1" x14ac:dyDescent="0.2">
      <c r="A138" s="201"/>
      <c r="B138" s="201"/>
      <c r="C138" s="201"/>
      <c r="D138" s="201"/>
      <c r="E138" s="201"/>
    </row>
    <row r="139" spans="1:5" ht="15" customHeight="1" x14ac:dyDescent="0.2">
      <c r="A139" s="201"/>
      <c r="B139" s="201"/>
      <c r="C139" s="201"/>
      <c r="D139" s="201"/>
      <c r="E139" s="201"/>
    </row>
    <row r="140" spans="1:5" ht="15" customHeight="1" x14ac:dyDescent="0.2">
      <c r="A140" s="201"/>
      <c r="B140" s="201"/>
      <c r="C140" s="201"/>
      <c r="D140" s="201"/>
      <c r="E140" s="201"/>
    </row>
    <row r="141" spans="1:5" ht="15" customHeight="1" x14ac:dyDescent="0.2">
      <c r="A141" s="24"/>
      <c r="B141" s="24"/>
      <c r="C141" s="24"/>
      <c r="D141" s="24"/>
      <c r="E141" s="24"/>
    </row>
    <row r="142" spans="1:5" ht="15" customHeight="1" x14ac:dyDescent="0.25">
      <c r="A142" s="25" t="s">
        <v>1</v>
      </c>
      <c r="B142" s="26"/>
      <c r="C142" s="26"/>
      <c r="D142" s="26"/>
      <c r="E142" s="26"/>
    </row>
    <row r="143" spans="1:5" ht="15" customHeight="1" x14ac:dyDescent="0.2">
      <c r="A143" s="27" t="s">
        <v>33</v>
      </c>
      <c r="B143" s="26"/>
      <c r="C143" s="26"/>
      <c r="D143" s="26"/>
      <c r="E143" s="28" t="s">
        <v>34</v>
      </c>
    </row>
    <row r="144" spans="1:5" ht="15" customHeight="1" x14ac:dyDescent="0.25">
      <c r="A144" s="29"/>
      <c r="B144" s="25"/>
      <c r="C144" s="26"/>
      <c r="D144" s="26"/>
      <c r="E144" s="30"/>
    </row>
    <row r="145" spans="1:5" ht="15" customHeight="1" x14ac:dyDescent="0.2">
      <c r="B145" s="31" t="s">
        <v>35</v>
      </c>
      <c r="C145" s="31" t="s">
        <v>36</v>
      </c>
      <c r="D145" s="32" t="s">
        <v>37</v>
      </c>
      <c r="E145" s="33" t="s">
        <v>38</v>
      </c>
    </row>
    <row r="146" spans="1:5" ht="15" customHeight="1" x14ac:dyDescent="0.2">
      <c r="B146" s="34">
        <v>33513233</v>
      </c>
      <c r="C146" s="35"/>
      <c r="D146" s="36" t="s">
        <v>39</v>
      </c>
      <c r="E146" s="37">
        <v>91008.2</v>
      </c>
    </row>
    <row r="147" spans="1:5" ht="15" customHeight="1" x14ac:dyDescent="0.2">
      <c r="B147" s="34">
        <v>33113233</v>
      </c>
      <c r="C147" s="35"/>
      <c r="D147" s="36" t="s">
        <v>39</v>
      </c>
      <c r="E147" s="37">
        <v>16060.28</v>
      </c>
    </row>
    <row r="148" spans="1:5" ht="15" customHeight="1" x14ac:dyDescent="0.2">
      <c r="B148" s="38"/>
      <c r="C148" s="39" t="s">
        <v>40</v>
      </c>
      <c r="D148" s="40"/>
      <c r="E148" s="41">
        <f>SUM(E146:E147)</f>
        <v>107068.48</v>
      </c>
    </row>
    <row r="149" spans="1:5" ht="15" customHeight="1" x14ac:dyDescent="0.2">
      <c r="A149" s="29"/>
      <c r="B149" s="29"/>
      <c r="C149" s="29"/>
      <c r="D149" s="29"/>
      <c r="E149" s="29"/>
    </row>
    <row r="150" spans="1:5" ht="15" customHeight="1" x14ac:dyDescent="0.25">
      <c r="A150" s="25" t="s">
        <v>17</v>
      </c>
      <c r="B150" s="26"/>
      <c r="C150" s="26"/>
      <c r="D150" s="26"/>
      <c r="E150" s="26"/>
    </row>
    <row r="151" spans="1:5" ht="15" customHeight="1" x14ac:dyDescent="0.2">
      <c r="A151" s="27" t="s">
        <v>41</v>
      </c>
      <c r="B151" s="29"/>
      <c r="C151" s="29"/>
      <c r="D151" s="29"/>
      <c r="E151" s="29" t="s">
        <v>42</v>
      </c>
    </row>
    <row r="152" spans="1:5" ht="15" customHeight="1" x14ac:dyDescent="0.2">
      <c r="A152" s="29"/>
      <c r="B152" s="42"/>
      <c r="C152" s="26"/>
      <c r="D152" s="29"/>
      <c r="E152" s="43"/>
    </row>
    <row r="153" spans="1:5" ht="15" customHeight="1" x14ac:dyDescent="0.2">
      <c r="B153" s="44" t="s">
        <v>35</v>
      </c>
      <c r="C153" s="31" t="s">
        <v>36</v>
      </c>
      <c r="D153" s="45" t="s">
        <v>37</v>
      </c>
      <c r="E153" s="33" t="s">
        <v>38</v>
      </c>
    </row>
    <row r="154" spans="1:5" ht="15" customHeight="1" x14ac:dyDescent="0.2">
      <c r="B154" s="34">
        <v>33513233</v>
      </c>
      <c r="C154" s="46"/>
      <c r="D154" s="47" t="s">
        <v>43</v>
      </c>
      <c r="E154" s="37">
        <v>91008.2</v>
      </c>
    </row>
    <row r="155" spans="1:5" ht="15" customHeight="1" x14ac:dyDescent="0.2">
      <c r="B155" s="34">
        <v>33113233</v>
      </c>
      <c r="C155" s="46"/>
      <c r="D155" s="47" t="s">
        <v>43</v>
      </c>
      <c r="E155" s="37">
        <v>16060.28</v>
      </c>
    </row>
    <row r="156" spans="1:5" ht="15" customHeight="1" x14ac:dyDescent="0.2">
      <c r="B156" s="38"/>
      <c r="C156" s="39" t="s">
        <v>40</v>
      </c>
      <c r="D156" s="48"/>
      <c r="E156" s="49">
        <f>SUM(E154:E155)</f>
        <v>107068.48</v>
      </c>
    </row>
    <row r="157" spans="1:5" ht="15" customHeight="1" x14ac:dyDescent="0.2"/>
    <row r="158" spans="1:5" ht="15" customHeight="1" x14ac:dyDescent="0.25">
      <c r="A158" s="23" t="s">
        <v>347</v>
      </c>
    </row>
    <row r="159" spans="1:5" ht="15" customHeight="1" x14ac:dyDescent="0.2">
      <c r="A159" s="202" t="s">
        <v>30</v>
      </c>
      <c r="B159" s="202"/>
      <c r="C159" s="202"/>
      <c r="D159" s="202"/>
      <c r="E159" s="202"/>
    </row>
    <row r="160" spans="1:5" ht="15" customHeight="1" x14ac:dyDescent="0.2">
      <c r="A160" s="202" t="s">
        <v>31</v>
      </c>
      <c r="B160" s="202"/>
      <c r="C160" s="202"/>
      <c r="D160" s="202"/>
      <c r="E160" s="202"/>
    </row>
    <row r="161" spans="1:5" ht="15" customHeight="1" x14ac:dyDescent="0.2">
      <c r="A161" s="201" t="s">
        <v>348</v>
      </c>
      <c r="B161" s="201"/>
      <c r="C161" s="201"/>
      <c r="D161" s="201"/>
      <c r="E161" s="201"/>
    </row>
    <row r="162" spans="1:5" ht="15" customHeight="1" x14ac:dyDescent="0.2">
      <c r="A162" s="201"/>
      <c r="B162" s="201"/>
      <c r="C162" s="201"/>
      <c r="D162" s="201"/>
      <c r="E162" s="201"/>
    </row>
    <row r="163" spans="1:5" ht="15" customHeight="1" x14ac:dyDescent="0.2">
      <c r="A163" s="201"/>
      <c r="B163" s="201"/>
      <c r="C163" s="201"/>
      <c r="D163" s="201"/>
      <c r="E163" s="201"/>
    </row>
    <row r="164" spans="1:5" ht="15" customHeight="1" x14ac:dyDescent="0.2">
      <c r="A164" s="201"/>
      <c r="B164" s="201"/>
      <c r="C164" s="201"/>
      <c r="D164" s="201"/>
      <c r="E164" s="201"/>
    </row>
    <row r="165" spans="1:5" ht="15" customHeight="1" x14ac:dyDescent="0.2">
      <c r="A165" s="201"/>
      <c r="B165" s="201"/>
      <c r="C165" s="201"/>
      <c r="D165" s="201"/>
      <c r="E165" s="201"/>
    </row>
    <row r="166" spans="1:5" ht="15" customHeight="1" x14ac:dyDescent="0.2">
      <c r="A166" s="201"/>
      <c r="B166" s="201"/>
      <c r="C166" s="201"/>
      <c r="D166" s="201"/>
      <c r="E166" s="201"/>
    </row>
    <row r="167" spans="1:5" ht="15" customHeight="1" x14ac:dyDescent="0.2">
      <c r="A167" s="24"/>
      <c r="B167" s="24"/>
      <c r="C167" s="24"/>
      <c r="D167" s="24"/>
      <c r="E167" s="24"/>
    </row>
    <row r="168" spans="1:5" ht="15" customHeight="1" x14ac:dyDescent="0.25">
      <c r="A168" s="25" t="s">
        <v>1</v>
      </c>
      <c r="B168" s="26"/>
      <c r="C168" s="26"/>
      <c r="D168" s="26"/>
      <c r="E168" s="26"/>
    </row>
    <row r="169" spans="1:5" ht="15" customHeight="1" x14ac:dyDescent="0.2">
      <c r="A169" s="27" t="s">
        <v>33</v>
      </c>
      <c r="B169" s="26"/>
      <c r="C169" s="26"/>
      <c r="D169" s="26"/>
      <c r="E169" s="28" t="s">
        <v>34</v>
      </c>
    </row>
    <row r="170" spans="1:5" ht="15" customHeight="1" x14ac:dyDescent="0.25">
      <c r="A170" s="29"/>
      <c r="B170" s="25"/>
      <c r="C170" s="26"/>
      <c r="D170" s="26"/>
      <c r="E170" s="30"/>
    </row>
    <row r="171" spans="1:5" ht="15" customHeight="1" x14ac:dyDescent="0.2">
      <c r="B171" s="31" t="s">
        <v>35</v>
      </c>
      <c r="C171" s="31" t="s">
        <v>36</v>
      </c>
      <c r="D171" s="32" t="s">
        <v>37</v>
      </c>
      <c r="E171" s="33" t="s">
        <v>38</v>
      </c>
    </row>
    <row r="172" spans="1:5" ht="15" customHeight="1" x14ac:dyDescent="0.2">
      <c r="B172" s="34">
        <v>33513233</v>
      </c>
      <c r="C172" s="35"/>
      <c r="D172" s="36" t="s">
        <v>39</v>
      </c>
      <c r="E172" s="37">
        <v>153462</v>
      </c>
    </row>
    <row r="173" spans="1:5" ht="15" customHeight="1" x14ac:dyDescent="0.2">
      <c r="B173" s="34">
        <v>33113233</v>
      </c>
      <c r="C173" s="35"/>
      <c r="D173" s="36" t="s">
        <v>39</v>
      </c>
      <c r="E173" s="37">
        <v>27081.54</v>
      </c>
    </row>
    <row r="174" spans="1:5" ht="15" customHeight="1" x14ac:dyDescent="0.2">
      <c r="B174" s="38"/>
      <c r="C174" s="39" t="s">
        <v>40</v>
      </c>
      <c r="D174" s="40"/>
      <c r="E174" s="41">
        <f>SUM(E172:E173)</f>
        <v>180543.54</v>
      </c>
    </row>
    <row r="175" spans="1:5" ht="15" customHeight="1" x14ac:dyDescent="0.2">
      <c r="A175" s="29"/>
      <c r="B175" s="29"/>
      <c r="C175" s="29"/>
      <c r="D175" s="29"/>
      <c r="E175" s="29"/>
    </row>
    <row r="176" spans="1:5" ht="15" customHeight="1" x14ac:dyDescent="0.25">
      <c r="A176" s="25" t="s">
        <v>17</v>
      </c>
      <c r="B176" s="26"/>
      <c r="C176" s="26"/>
      <c r="D176" s="26"/>
      <c r="E176" s="26"/>
    </row>
    <row r="177" spans="1:5" ht="15" customHeight="1" x14ac:dyDescent="0.2">
      <c r="A177" s="27" t="s">
        <v>41</v>
      </c>
      <c r="B177" s="29"/>
      <c r="C177" s="29"/>
      <c r="D177" s="29"/>
      <c r="E177" s="29" t="s">
        <v>42</v>
      </c>
    </row>
    <row r="178" spans="1:5" ht="15" customHeight="1" x14ac:dyDescent="0.2">
      <c r="A178" s="29"/>
      <c r="B178" s="42"/>
      <c r="C178" s="26"/>
      <c r="D178" s="29"/>
      <c r="E178" s="43"/>
    </row>
    <row r="179" spans="1:5" ht="15" customHeight="1" x14ac:dyDescent="0.2">
      <c r="B179" s="44" t="s">
        <v>35</v>
      </c>
      <c r="C179" s="31" t="s">
        <v>36</v>
      </c>
      <c r="D179" s="45" t="s">
        <v>37</v>
      </c>
      <c r="E179" s="33" t="s">
        <v>38</v>
      </c>
    </row>
    <row r="180" spans="1:5" ht="15" customHeight="1" x14ac:dyDescent="0.2">
      <c r="B180" s="34">
        <v>33513233</v>
      </c>
      <c r="C180" s="46"/>
      <c r="D180" s="47" t="s">
        <v>43</v>
      </c>
      <c r="E180" s="37">
        <v>153462</v>
      </c>
    </row>
    <row r="181" spans="1:5" ht="15" customHeight="1" x14ac:dyDescent="0.2">
      <c r="B181" s="34">
        <v>33113233</v>
      </c>
      <c r="C181" s="46"/>
      <c r="D181" s="47" t="s">
        <v>43</v>
      </c>
      <c r="E181" s="37">
        <v>27081.54</v>
      </c>
    </row>
    <row r="182" spans="1:5" ht="15" customHeight="1" x14ac:dyDescent="0.2">
      <c r="B182" s="38"/>
      <c r="C182" s="39" t="s">
        <v>40</v>
      </c>
      <c r="D182" s="48"/>
      <c r="E182" s="49">
        <f>SUM(E180:E181)</f>
        <v>180543.54</v>
      </c>
    </row>
    <row r="183" spans="1:5" ht="15" customHeight="1" x14ac:dyDescent="0.2"/>
    <row r="184" spans="1:5" ht="15" customHeight="1" x14ac:dyDescent="0.2"/>
    <row r="185" spans="1:5" ht="15" customHeight="1" x14ac:dyDescent="0.25">
      <c r="A185" s="23" t="s">
        <v>349</v>
      </c>
    </row>
    <row r="186" spans="1:5" ht="15" customHeight="1" x14ac:dyDescent="0.2">
      <c r="A186" s="202" t="s">
        <v>30</v>
      </c>
      <c r="B186" s="202"/>
      <c r="C186" s="202"/>
      <c r="D186" s="202"/>
      <c r="E186" s="202"/>
    </row>
    <row r="187" spans="1:5" ht="15" customHeight="1" x14ac:dyDescent="0.2">
      <c r="A187" s="202" t="s">
        <v>31</v>
      </c>
      <c r="B187" s="202"/>
      <c r="C187" s="202"/>
      <c r="D187" s="202"/>
      <c r="E187" s="202"/>
    </row>
    <row r="188" spans="1:5" ht="15" customHeight="1" x14ac:dyDescent="0.2">
      <c r="A188" s="201" t="s">
        <v>350</v>
      </c>
      <c r="B188" s="201"/>
      <c r="C188" s="201"/>
      <c r="D188" s="201"/>
      <c r="E188" s="201"/>
    </row>
    <row r="189" spans="1:5" ht="15" customHeight="1" x14ac:dyDescent="0.2">
      <c r="A189" s="201"/>
      <c r="B189" s="201"/>
      <c r="C189" s="201"/>
      <c r="D189" s="201"/>
      <c r="E189" s="201"/>
    </row>
    <row r="190" spans="1:5" ht="15" customHeight="1" x14ac:dyDescent="0.2">
      <c r="A190" s="201"/>
      <c r="B190" s="201"/>
      <c r="C190" s="201"/>
      <c r="D190" s="201"/>
      <c r="E190" s="201"/>
    </row>
    <row r="191" spans="1:5" ht="15" customHeight="1" x14ac:dyDescent="0.2">
      <c r="A191" s="201"/>
      <c r="B191" s="201"/>
      <c r="C191" s="201"/>
      <c r="D191" s="201"/>
      <c r="E191" s="201"/>
    </row>
    <row r="192" spans="1:5" ht="15" customHeight="1" x14ac:dyDescent="0.2">
      <c r="A192" s="201"/>
      <c r="B192" s="201"/>
      <c r="C192" s="201"/>
      <c r="D192" s="201"/>
      <c r="E192" s="201"/>
    </row>
    <row r="193" spans="1:5" ht="15" customHeight="1" x14ac:dyDescent="0.2">
      <c r="A193" s="24"/>
      <c r="B193" s="24"/>
      <c r="C193" s="24"/>
      <c r="D193" s="24"/>
      <c r="E193" s="24"/>
    </row>
    <row r="194" spans="1:5" ht="15" customHeight="1" x14ac:dyDescent="0.25">
      <c r="A194" s="25" t="s">
        <v>1</v>
      </c>
      <c r="B194" s="26"/>
      <c r="C194" s="26"/>
      <c r="D194" s="26"/>
      <c r="E194" s="26"/>
    </row>
    <row r="195" spans="1:5" ht="15" customHeight="1" x14ac:dyDescent="0.2">
      <c r="A195" s="27" t="s">
        <v>33</v>
      </c>
      <c r="B195" s="26"/>
      <c r="C195" s="26"/>
      <c r="D195" s="26"/>
      <c r="E195" s="28" t="s">
        <v>34</v>
      </c>
    </row>
    <row r="196" spans="1:5" ht="15" customHeight="1" x14ac:dyDescent="0.25">
      <c r="A196" s="54"/>
      <c r="B196" s="25"/>
      <c r="C196" s="26"/>
      <c r="D196" s="26"/>
      <c r="E196" s="30"/>
    </row>
    <row r="197" spans="1:5" ht="15" customHeight="1" x14ac:dyDescent="0.2">
      <c r="B197" s="31" t="s">
        <v>35</v>
      </c>
      <c r="C197" s="31" t="s">
        <v>36</v>
      </c>
      <c r="D197" s="32" t="s">
        <v>37</v>
      </c>
      <c r="E197" s="33" t="s">
        <v>38</v>
      </c>
    </row>
    <row r="198" spans="1:5" ht="15" customHeight="1" x14ac:dyDescent="0.2">
      <c r="B198" s="118">
        <v>13307</v>
      </c>
      <c r="C198" s="101"/>
      <c r="D198" s="36" t="s">
        <v>39</v>
      </c>
      <c r="E198" s="37">
        <v>5500000</v>
      </c>
    </row>
    <row r="199" spans="1:5" ht="15" customHeight="1" x14ac:dyDescent="0.2">
      <c r="B199" s="58"/>
      <c r="C199" s="39" t="s">
        <v>40</v>
      </c>
      <c r="D199" s="40"/>
      <c r="E199" s="41">
        <f>SUM(E198:E198)</f>
        <v>5500000</v>
      </c>
    </row>
    <row r="200" spans="1:5" ht="15" customHeight="1" x14ac:dyDescent="0.2"/>
    <row r="201" spans="1:5" ht="15" customHeight="1" x14ac:dyDescent="0.25">
      <c r="A201" s="51" t="s">
        <v>17</v>
      </c>
      <c r="B201" s="52"/>
      <c r="C201" s="52"/>
      <c r="D201" s="52"/>
      <c r="E201" s="52"/>
    </row>
    <row r="202" spans="1:5" ht="15" customHeight="1" x14ac:dyDescent="0.2">
      <c r="A202" s="87" t="s">
        <v>33</v>
      </c>
      <c r="B202" s="52"/>
      <c r="C202" s="52"/>
      <c r="D202" s="52"/>
      <c r="E202" s="53" t="s">
        <v>34</v>
      </c>
    </row>
    <row r="203" spans="1:5" ht="15" customHeight="1" x14ac:dyDescent="0.25">
      <c r="A203" s="51"/>
      <c r="B203" s="61"/>
      <c r="C203" s="52"/>
      <c r="D203" s="52"/>
      <c r="E203" s="90"/>
    </row>
    <row r="204" spans="1:5" ht="15" customHeight="1" x14ac:dyDescent="0.2">
      <c r="B204" s="69"/>
      <c r="C204" s="44" t="s">
        <v>36</v>
      </c>
      <c r="D204" s="64" t="s">
        <v>50</v>
      </c>
      <c r="E204" s="33" t="s">
        <v>38</v>
      </c>
    </row>
    <row r="205" spans="1:5" ht="15" customHeight="1" x14ac:dyDescent="0.2">
      <c r="B205" s="76"/>
      <c r="C205" s="93">
        <v>4324</v>
      </c>
      <c r="D205" s="147" t="s">
        <v>72</v>
      </c>
      <c r="E205" s="94">
        <v>5500000</v>
      </c>
    </row>
    <row r="206" spans="1:5" ht="15" customHeight="1" x14ac:dyDescent="0.2">
      <c r="B206" s="103"/>
      <c r="C206" s="66" t="s">
        <v>40</v>
      </c>
      <c r="D206" s="96"/>
      <c r="E206" s="97">
        <f>SUM(E205:E205)</f>
        <v>5500000</v>
      </c>
    </row>
    <row r="207" spans="1:5" ht="15" customHeight="1" x14ac:dyDescent="0.2"/>
    <row r="208" spans="1:5" ht="15" customHeight="1" x14ac:dyDescent="0.2"/>
    <row r="209" spans="1:5" ht="15" customHeight="1" x14ac:dyDescent="0.25">
      <c r="A209" s="23" t="s">
        <v>351</v>
      </c>
    </row>
    <row r="210" spans="1:5" ht="15" customHeight="1" x14ac:dyDescent="0.2">
      <c r="A210" s="205" t="s">
        <v>30</v>
      </c>
      <c r="B210" s="205"/>
      <c r="C210" s="205"/>
      <c r="D210" s="205"/>
      <c r="E210" s="205"/>
    </row>
    <row r="211" spans="1:5" ht="15" customHeight="1" x14ac:dyDescent="0.2">
      <c r="A211" s="202" t="s">
        <v>31</v>
      </c>
      <c r="B211" s="202"/>
      <c r="C211" s="202"/>
      <c r="D211" s="202"/>
      <c r="E211" s="202"/>
    </row>
    <row r="212" spans="1:5" ht="15" customHeight="1" x14ac:dyDescent="0.2">
      <c r="A212" s="201" t="s">
        <v>352</v>
      </c>
      <c r="B212" s="201"/>
      <c r="C212" s="201"/>
      <c r="D212" s="201"/>
      <c r="E212" s="201"/>
    </row>
    <row r="213" spans="1:5" ht="15" customHeight="1" x14ac:dyDescent="0.2">
      <c r="A213" s="201"/>
      <c r="B213" s="201"/>
      <c r="C213" s="201"/>
      <c r="D213" s="201"/>
      <c r="E213" s="201"/>
    </row>
    <row r="214" spans="1:5" ht="15" customHeight="1" x14ac:dyDescent="0.2">
      <c r="A214" s="201"/>
      <c r="B214" s="201"/>
      <c r="C214" s="201"/>
      <c r="D214" s="201"/>
      <c r="E214" s="201"/>
    </row>
    <row r="215" spans="1:5" ht="15" customHeight="1" x14ac:dyDescent="0.2">
      <c r="A215" s="201"/>
      <c r="B215" s="201"/>
      <c r="C215" s="201"/>
      <c r="D215" s="201"/>
      <c r="E215" s="201"/>
    </row>
    <row r="216" spans="1:5" ht="15" customHeight="1" x14ac:dyDescent="0.2">
      <c r="A216" s="201"/>
      <c r="B216" s="201"/>
      <c r="C216" s="201"/>
      <c r="D216" s="201"/>
      <c r="E216" s="201"/>
    </row>
    <row r="217" spans="1:5" ht="15" customHeight="1" x14ac:dyDescent="0.2">
      <c r="A217" s="201"/>
      <c r="B217" s="201"/>
      <c r="C217" s="201"/>
      <c r="D217" s="201"/>
      <c r="E217" s="201"/>
    </row>
    <row r="218" spans="1:5" ht="15" customHeight="1" x14ac:dyDescent="0.2">
      <c r="A218" s="201"/>
      <c r="B218" s="201"/>
      <c r="C218" s="201"/>
      <c r="D218" s="201"/>
      <c r="E218" s="201"/>
    </row>
    <row r="219" spans="1:5" ht="15" customHeight="1" x14ac:dyDescent="0.2">
      <c r="A219" s="150"/>
      <c r="B219" s="150"/>
      <c r="C219" s="150"/>
      <c r="D219" s="150"/>
      <c r="E219" s="150"/>
    </row>
    <row r="220" spans="1:5" ht="15" customHeight="1" x14ac:dyDescent="0.25">
      <c r="A220" s="51" t="s">
        <v>1</v>
      </c>
      <c r="B220" s="52"/>
      <c r="C220" s="52"/>
      <c r="D220" s="52"/>
      <c r="E220" s="52"/>
    </row>
    <row r="221" spans="1:5" ht="15" customHeight="1" x14ac:dyDescent="0.2">
      <c r="A221" s="27" t="s">
        <v>41</v>
      </c>
      <c r="B221" s="54"/>
      <c r="C221" s="54"/>
      <c r="D221" s="54"/>
      <c r="E221" s="54" t="s">
        <v>42</v>
      </c>
    </row>
    <row r="222" spans="1:5" ht="15" customHeight="1" x14ac:dyDescent="0.25">
      <c r="A222" s="61"/>
      <c r="B222" s="51"/>
      <c r="C222" s="52"/>
      <c r="D222" s="52"/>
      <c r="E222" s="90"/>
    </row>
    <row r="223" spans="1:5" ht="15" customHeight="1" x14ac:dyDescent="0.2">
      <c r="B223" s="44" t="s">
        <v>35</v>
      </c>
      <c r="C223" s="44" t="s">
        <v>36</v>
      </c>
      <c r="D223" s="108" t="s">
        <v>37</v>
      </c>
      <c r="E223" s="44" t="s">
        <v>38</v>
      </c>
    </row>
    <row r="224" spans="1:5" ht="15" customHeight="1" x14ac:dyDescent="0.2">
      <c r="B224" s="34">
        <v>33113233</v>
      </c>
      <c r="C224" s="56"/>
      <c r="D224" s="57" t="s">
        <v>39</v>
      </c>
      <c r="E224" s="37">
        <v>23156.6</v>
      </c>
    </row>
    <row r="225" spans="1:5" ht="15" customHeight="1" x14ac:dyDescent="0.2">
      <c r="B225" s="34">
        <v>33513233</v>
      </c>
      <c r="C225" s="56"/>
      <c r="D225" s="57" t="s">
        <v>39</v>
      </c>
      <c r="E225" s="37">
        <v>131220.74</v>
      </c>
    </row>
    <row r="226" spans="1:5" ht="15" customHeight="1" x14ac:dyDescent="0.2">
      <c r="B226" s="126"/>
      <c r="C226" s="66" t="s">
        <v>40</v>
      </c>
      <c r="D226" s="96"/>
      <c r="E226" s="97">
        <f>SUM(E224:E225)</f>
        <v>154377.34</v>
      </c>
    </row>
    <row r="227" spans="1:5" ht="15" customHeight="1" x14ac:dyDescent="0.2"/>
    <row r="228" spans="1:5" ht="15" customHeight="1" x14ac:dyDescent="0.25">
      <c r="A228" s="51" t="s">
        <v>17</v>
      </c>
      <c r="B228" s="52"/>
      <c r="C228" s="52"/>
      <c r="D228" s="52"/>
      <c r="E228" s="61"/>
    </row>
    <row r="229" spans="1:5" ht="15" customHeight="1" x14ac:dyDescent="0.2">
      <c r="A229" s="27" t="s">
        <v>41</v>
      </c>
      <c r="B229" s="54"/>
      <c r="C229" s="54"/>
      <c r="D229" s="54"/>
      <c r="E229" s="54" t="s">
        <v>42</v>
      </c>
    </row>
    <row r="230" spans="1:5" ht="15" customHeight="1" x14ac:dyDescent="0.25">
      <c r="A230" s="61"/>
      <c r="B230" s="51"/>
      <c r="C230" s="52"/>
      <c r="D230" s="52"/>
      <c r="E230" s="90"/>
    </row>
    <row r="231" spans="1:5" ht="15" customHeight="1" x14ac:dyDescent="0.2">
      <c r="B231" s="69"/>
      <c r="C231" s="31" t="s">
        <v>36</v>
      </c>
      <c r="D231" s="32" t="s">
        <v>50</v>
      </c>
      <c r="E231" s="33" t="s">
        <v>38</v>
      </c>
    </row>
    <row r="232" spans="1:5" ht="15" customHeight="1" x14ac:dyDescent="0.2">
      <c r="B232" s="178"/>
      <c r="C232" s="73">
        <v>4399</v>
      </c>
      <c r="D232" s="65" t="s">
        <v>51</v>
      </c>
      <c r="E232" s="75">
        <v>100000</v>
      </c>
    </row>
    <row r="233" spans="1:5" ht="15" customHeight="1" x14ac:dyDescent="0.2">
      <c r="B233" s="95"/>
      <c r="C233" s="39" t="s">
        <v>40</v>
      </c>
      <c r="D233" s="40"/>
      <c r="E233" s="41">
        <f>SUM(E232:E232)</f>
        <v>100000</v>
      </c>
    </row>
    <row r="234" spans="1:5" ht="15" customHeight="1" x14ac:dyDescent="0.2"/>
    <row r="235" spans="1:5" ht="15" customHeight="1" x14ac:dyDescent="0.25">
      <c r="A235" s="25" t="s">
        <v>17</v>
      </c>
      <c r="B235" s="26"/>
      <c r="C235" s="26"/>
      <c r="D235" s="26"/>
      <c r="E235" s="26"/>
    </row>
    <row r="236" spans="1:5" ht="15" customHeight="1" x14ac:dyDescent="0.2">
      <c r="A236" s="27" t="s">
        <v>87</v>
      </c>
      <c r="E236" t="s">
        <v>89</v>
      </c>
    </row>
    <row r="237" spans="1:5" ht="15" customHeight="1" x14ac:dyDescent="0.25">
      <c r="A237" s="25"/>
      <c r="B237" s="54"/>
      <c r="C237" s="26"/>
      <c r="D237" s="26"/>
      <c r="E237" s="30"/>
    </row>
    <row r="238" spans="1:5" ht="15" customHeight="1" x14ac:dyDescent="0.2">
      <c r="A238" s="69"/>
      <c r="B238" s="69"/>
      <c r="C238" s="31" t="s">
        <v>36</v>
      </c>
      <c r="D238" s="77" t="s">
        <v>50</v>
      </c>
      <c r="E238" s="33" t="s">
        <v>38</v>
      </c>
    </row>
    <row r="239" spans="1:5" ht="15" customHeight="1" x14ac:dyDescent="0.2">
      <c r="A239" s="178"/>
      <c r="B239" s="78"/>
      <c r="C239" s="73">
        <v>6172</v>
      </c>
      <c r="D239" s="65" t="s">
        <v>274</v>
      </c>
      <c r="E239" s="75">
        <f>5216.6+29560.74+990+5610+1485+8415+465+2635</f>
        <v>54377.340000000004</v>
      </c>
    </row>
    <row r="240" spans="1:5" ht="15" customHeight="1" x14ac:dyDescent="0.2">
      <c r="A240" s="71"/>
      <c r="B240" s="78"/>
      <c r="C240" s="39" t="s">
        <v>40</v>
      </c>
      <c r="D240" s="40"/>
      <c r="E240" s="41">
        <f>SUM(E239:E239)</f>
        <v>54377.340000000004</v>
      </c>
    </row>
    <row r="241" spans="1:5" ht="15" customHeight="1" x14ac:dyDescent="0.2"/>
    <row r="242" spans="1:5" ht="15" customHeight="1" x14ac:dyDescent="0.2"/>
    <row r="243" spans="1:5" ht="15" customHeight="1" x14ac:dyDescent="0.25">
      <c r="A243" s="23" t="s">
        <v>353</v>
      </c>
    </row>
    <row r="244" spans="1:5" ht="15" customHeight="1" x14ac:dyDescent="0.2">
      <c r="A244" s="202" t="s">
        <v>30</v>
      </c>
      <c r="B244" s="202"/>
      <c r="C244" s="202"/>
      <c r="D244" s="202"/>
      <c r="E244" s="202"/>
    </row>
    <row r="245" spans="1:5" ht="15" customHeight="1" x14ac:dyDescent="0.2">
      <c r="A245" s="202" t="s">
        <v>31</v>
      </c>
      <c r="B245" s="202"/>
      <c r="C245" s="202"/>
      <c r="D245" s="202"/>
      <c r="E245" s="202"/>
    </row>
    <row r="246" spans="1:5" ht="15" customHeight="1" x14ac:dyDescent="0.2">
      <c r="A246" s="203" t="s">
        <v>354</v>
      </c>
      <c r="B246" s="203"/>
      <c r="C246" s="203"/>
      <c r="D246" s="203"/>
      <c r="E246" s="203"/>
    </row>
    <row r="247" spans="1:5" ht="15" customHeight="1" x14ac:dyDescent="0.2">
      <c r="A247" s="203"/>
      <c r="B247" s="203"/>
      <c r="C247" s="203"/>
      <c r="D247" s="203"/>
      <c r="E247" s="203"/>
    </row>
    <row r="248" spans="1:5" ht="15" customHeight="1" x14ac:dyDescent="0.2">
      <c r="A248" s="203"/>
      <c r="B248" s="203"/>
      <c r="C248" s="203"/>
      <c r="D248" s="203"/>
      <c r="E248" s="203"/>
    </row>
    <row r="249" spans="1:5" ht="15" customHeight="1" x14ac:dyDescent="0.2">
      <c r="A249" s="203"/>
      <c r="B249" s="203"/>
      <c r="C249" s="203"/>
      <c r="D249" s="203"/>
      <c r="E249" s="203"/>
    </row>
    <row r="250" spans="1:5" ht="15" customHeight="1" x14ac:dyDescent="0.2">
      <c r="A250" s="203"/>
      <c r="B250" s="203"/>
      <c r="C250" s="203"/>
      <c r="D250" s="203"/>
      <c r="E250" s="203"/>
    </row>
    <row r="251" spans="1:5" ht="15" customHeight="1" x14ac:dyDescent="0.2">
      <c r="A251" s="203"/>
      <c r="B251" s="203"/>
      <c r="C251" s="203"/>
      <c r="D251" s="203"/>
      <c r="E251" s="203"/>
    </row>
    <row r="252" spans="1:5" ht="15" customHeight="1" x14ac:dyDescent="0.2"/>
    <row r="253" spans="1:5" ht="15" customHeight="1" x14ac:dyDescent="0.25">
      <c r="A253" s="51" t="s">
        <v>1</v>
      </c>
      <c r="B253" s="52"/>
      <c r="C253" s="52"/>
      <c r="D253" s="52"/>
      <c r="E253" s="52"/>
    </row>
    <row r="254" spans="1:5" ht="15" customHeight="1" x14ac:dyDescent="0.2">
      <c r="A254" s="87" t="s">
        <v>62</v>
      </c>
      <c r="B254" s="52"/>
      <c r="C254" s="52"/>
      <c r="D254" s="52"/>
      <c r="E254" s="53" t="s">
        <v>63</v>
      </c>
    </row>
    <row r="255" spans="1:5" ht="15" customHeight="1" x14ac:dyDescent="0.25">
      <c r="A255" s="61"/>
      <c r="B255" s="51"/>
      <c r="C255" s="52"/>
      <c r="D255" s="52"/>
      <c r="E255" s="90"/>
    </row>
    <row r="256" spans="1:5" ht="15" customHeight="1" x14ac:dyDescent="0.2">
      <c r="B256" s="44" t="s">
        <v>35</v>
      </c>
      <c r="C256" s="44" t="s">
        <v>36</v>
      </c>
      <c r="D256" s="108" t="s">
        <v>37</v>
      </c>
      <c r="E256" s="119" t="s">
        <v>172</v>
      </c>
    </row>
    <row r="257" spans="1:5" ht="15" customHeight="1" x14ac:dyDescent="0.2">
      <c r="B257" s="34">
        <v>36513899</v>
      </c>
      <c r="C257" s="56"/>
      <c r="D257" s="74" t="s">
        <v>70</v>
      </c>
      <c r="E257" s="37">
        <v>8478101.4499999993</v>
      </c>
    </row>
    <row r="258" spans="1:5" ht="15" customHeight="1" x14ac:dyDescent="0.2">
      <c r="B258" s="34">
        <v>36113899</v>
      </c>
      <c r="C258" s="56"/>
      <c r="D258" s="74" t="s">
        <v>70</v>
      </c>
      <c r="E258" s="37">
        <v>1496135.55</v>
      </c>
    </row>
    <row r="259" spans="1:5" ht="15" customHeight="1" x14ac:dyDescent="0.2">
      <c r="B259" s="126"/>
      <c r="C259" s="66" t="s">
        <v>40</v>
      </c>
      <c r="D259" s="96"/>
      <c r="E259" s="97">
        <f>SUM(E257:E258)</f>
        <v>9974237</v>
      </c>
    </row>
    <row r="260" spans="1:5" ht="15" customHeight="1" x14ac:dyDescent="0.25">
      <c r="A260" s="59"/>
      <c r="B260" s="60"/>
      <c r="C260" s="60"/>
      <c r="D260" s="60"/>
      <c r="E260" s="60"/>
    </row>
    <row r="261" spans="1:5" ht="15" customHeight="1" x14ac:dyDescent="0.25">
      <c r="A261" s="59"/>
      <c r="B261" s="60"/>
      <c r="C261" s="60"/>
      <c r="D261" s="60"/>
      <c r="E261" s="60"/>
    </row>
    <row r="262" spans="1:5" ht="15" customHeight="1" x14ac:dyDescent="0.25">
      <c r="A262" s="51" t="s">
        <v>17</v>
      </c>
      <c r="B262" s="52"/>
      <c r="C262" s="52"/>
      <c r="D262" s="54"/>
      <c r="E262" s="54"/>
    </row>
    <row r="263" spans="1:5" ht="15" customHeight="1" x14ac:dyDescent="0.2">
      <c r="A263" s="87" t="s">
        <v>76</v>
      </c>
      <c r="B263" s="52"/>
      <c r="C263" s="52"/>
      <c r="D263" s="52"/>
      <c r="E263" s="53" t="s">
        <v>63</v>
      </c>
    </row>
    <row r="264" spans="1:5" ht="15" customHeight="1" x14ac:dyDescent="0.2">
      <c r="A264" s="61"/>
      <c r="B264" s="62"/>
      <c r="C264" s="52"/>
      <c r="D264" s="61"/>
      <c r="E264" s="63"/>
    </row>
    <row r="265" spans="1:5" ht="15" customHeight="1" x14ac:dyDescent="0.2">
      <c r="A265" s="69"/>
      <c r="B265" s="69"/>
      <c r="C265" s="44" t="s">
        <v>36</v>
      </c>
      <c r="D265" s="77" t="s">
        <v>50</v>
      </c>
      <c r="E265" s="44" t="s">
        <v>38</v>
      </c>
    </row>
    <row r="266" spans="1:5" ht="15" customHeight="1" x14ac:dyDescent="0.2">
      <c r="A266" s="86"/>
      <c r="B266" s="72"/>
      <c r="C266" s="46">
        <v>4357</v>
      </c>
      <c r="D266" s="79" t="s">
        <v>71</v>
      </c>
      <c r="E266" s="37">
        <v>9974237</v>
      </c>
    </row>
    <row r="267" spans="1:5" ht="15" customHeight="1" x14ac:dyDescent="0.2">
      <c r="A267" s="95"/>
      <c r="B267" s="52"/>
      <c r="C267" s="66" t="s">
        <v>40</v>
      </c>
      <c r="D267" s="67"/>
      <c r="E267" s="68">
        <f>SUM(E266:E266)</f>
        <v>9974237</v>
      </c>
    </row>
    <row r="268" spans="1:5" ht="15" customHeight="1" x14ac:dyDescent="0.2"/>
    <row r="269" spans="1:5" ht="15" customHeight="1" x14ac:dyDescent="0.2"/>
    <row r="270" spans="1:5" ht="15" customHeight="1" x14ac:dyDescent="0.25">
      <c r="A270" s="23" t="s">
        <v>355</v>
      </c>
    </row>
    <row r="271" spans="1:5" ht="15" customHeight="1" x14ac:dyDescent="0.2">
      <c r="A271" s="202" t="s">
        <v>30</v>
      </c>
      <c r="B271" s="202"/>
      <c r="C271" s="202"/>
      <c r="D271" s="202"/>
      <c r="E271" s="202"/>
    </row>
    <row r="272" spans="1:5" ht="15" customHeight="1" x14ac:dyDescent="0.2">
      <c r="A272" s="202" t="s">
        <v>99</v>
      </c>
      <c r="B272" s="202"/>
      <c r="C272" s="202"/>
      <c r="D272" s="202"/>
      <c r="E272" s="202"/>
    </row>
    <row r="273" spans="1:5" ht="15" customHeight="1" x14ac:dyDescent="0.2">
      <c r="A273" s="203" t="s">
        <v>356</v>
      </c>
      <c r="B273" s="203"/>
      <c r="C273" s="203"/>
      <c r="D273" s="203"/>
      <c r="E273" s="203"/>
    </row>
    <row r="274" spans="1:5" ht="15" customHeight="1" x14ac:dyDescent="0.2">
      <c r="A274" s="203"/>
      <c r="B274" s="203"/>
      <c r="C274" s="203"/>
      <c r="D274" s="203"/>
      <c r="E274" s="203"/>
    </row>
    <row r="275" spans="1:5" ht="15" customHeight="1" x14ac:dyDescent="0.2">
      <c r="A275" s="203"/>
      <c r="B275" s="203"/>
      <c r="C275" s="203"/>
      <c r="D275" s="203"/>
      <c r="E275" s="203"/>
    </row>
    <row r="276" spans="1:5" ht="15" customHeight="1" x14ac:dyDescent="0.2">
      <c r="A276" s="203"/>
      <c r="B276" s="203"/>
      <c r="C276" s="203"/>
      <c r="D276" s="203"/>
      <c r="E276" s="203"/>
    </row>
    <row r="277" spans="1:5" ht="15" customHeight="1" x14ac:dyDescent="0.2">
      <c r="A277" s="203"/>
      <c r="B277" s="203"/>
      <c r="C277" s="203"/>
      <c r="D277" s="203"/>
      <c r="E277" s="203"/>
    </row>
    <row r="278" spans="1:5" ht="15" customHeight="1" x14ac:dyDescent="0.2">
      <c r="A278" s="203"/>
      <c r="B278" s="203"/>
      <c r="C278" s="203"/>
      <c r="D278" s="203"/>
      <c r="E278" s="203"/>
    </row>
    <row r="279" spans="1:5" ht="15" customHeight="1" x14ac:dyDescent="0.2">
      <c r="A279" s="50"/>
      <c r="B279" s="122"/>
      <c r="C279" s="50"/>
      <c r="D279" s="50"/>
      <c r="E279" s="50"/>
    </row>
    <row r="280" spans="1:5" ht="15" customHeight="1" x14ac:dyDescent="0.25">
      <c r="A280" s="51" t="s">
        <v>1</v>
      </c>
      <c r="B280" s="88"/>
      <c r="C280" s="52"/>
      <c r="D280" s="52"/>
      <c r="E280" s="52"/>
    </row>
    <row r="281" spans="1:5" ht="15" customHeight="1" x14ac:dyDescent="0.2">
      <c r="A281" s="87" t="s">
        <v>76</v>
      </c>
      <c r="B281" s="52"/>
      <c r="C281" s="52"/>
      <c r="D281" s="52"/>
      <c r="E281" s="53" t="s">
        <v>97</v>
      </c>
    </row>
    <row r="282" spans="1:5" ht="15" customHeight="1" x14ac:dyDescent="0.25">
      <c r="A282" s="54"/>
      <c r="B282" s="123"/>
      <c r="C282" s="26"/>
      <c r="D282" s="26"/>
      <c r="E282" s="30"/>
    </row>
    <row r="283" spans="1:5" ht="15" customHeight="1" x14ac:dyDescent="0.2">
      <c r="B283" s="31" t="s">
        <v>35</v>
      </c>
      <c r="C283" s="31" t="s">
        <v>36</v>
      </c>
      <c r="D283" s="32" t="s">
        <v>37</v>
      </c>
      <c r="E283" s="33" t="s">
        <v>38</v>
      </c>
    </row>
    <row r="284" spans="1:5" ht="15" customHeight="1" x14ac:dyDescent="0.2">
      <c r="B284" s="34">
        <v>38587505</v>
      </c>
      <c r="C284" s="101"/>
      <c r="D284" s="74" t="s">
        <v>101</v>
      </c>
      <c r="E284" s="37">
        <v>10500000</v>
      </c>
    </row>
    <row r="285" spans="1:5" ht="15" customHeight="1" x14ac:dyDescent="0.2">
      <c r="B285" s="58"/>
      <c r="C285" s="39" t="s">
        <v>40</v>
      </c>
      <c r="D285" s="40"/>
      <c r="E285" s="41">
        <f>SUM(E284:E284)</f>
        <v>10500000</v>
      </c>
    </row>
    <row r="286" spans="1:5" ht="15" customHeight="1" x14ac:dyDescent="0.2"/>
    <row r="287" spans="1:5" ht="15" customHeight="1" x14ac:dyDescent="0.25">
      <c r="A287" s="51" t="s">
        <v>17</v>
      </c>
      <c r="B287" s="52"/>
      <c r="C287" s="52"/>
      <c r="D287" s="54"/>
      <c r="E287" s="54"/>
    </row>
    <row r="288" spans="1:5" ht="15" customHeight="1" x14ac:dyDescent="0.2">
      <c r="A288" s="87" t="s">
        <v>76</v>
      </c>
      <c r="B288" s="52"/>
      <c r="C288" s="52"/>
      <c r="D288" s="52"/>
      <c r="E288" s="53" t="s">
        <v>97</v>
      </c>
    </row>
    <row r="289" spans="1:5" ht="15" customHeight="1" x14ac:dyDescent="0.2">
      <c r="A289" s="61"/>
      <c r="B289" s="62"/>
      <c r="C289" s="52"/>
      <c r="D289" s="61"/>
      <c r="E289" s="63"/>
    </row>
    <row r="290" spans="1:5" ht="15" customHeight="1" x14ac:dyDescent="0.2">
      <c r="A290" s="69"/>
      <c r="B290" s="69"/>
      <c r="C290" s="44" t="s">
        <v>36</v>
      </c>
      <c r="D290" s="77" t="s">
        <v>50</v>
      </c>
      <c r="E290" s="44" t="s">
        <v>38</v>
      </c>
    </row>
    <row r="291" spans="1:5" ht="15" customHeight="1" x14ac:dyDescent="0.2">
      <c r="A291" s="86"/>
      <c r="B291" s="72"/>
      <c r="C291" s="46">
        <v>2212</v>
      </c>
      <c r="D291" s="79" t="s">
        <v>71</v>
      </c>
      <c r="E291" s="37">
        <v>10500000</v>
      </c>
    </row>
    <row r="292" spans="1:5" ht="15" customHeight="1" x14ac:dyDescent="0.2">
      <c r="A292" s="95"/>
      <c r="B292" s="52"/>
      <c r="C292" s="66" t="s">
        <v>40</v>
      </c>
      <c r="D292" s="67"/>
      <c r="E292" s="68">
        <f>SUM(E291:E291)</f>
        <v>10500000</v>
      </c>
    </row>
    <row r="293" spans="1:5" ht="15" customHeight="1" x14ac:dyDescent="0.2"/>
    <row r="294" spans="1:5" ht="15" customHeight="1" x14ac:dyDescent="0.2">
      <c r="B294" s="98"/>
    </row>
    <row r="295" spans="1:5" ht="15" customHeight="1" x14ac:dyDescent="0.25">
      <c r="A295" s="23" t="s">
        <v>357</v>
      </c>
    </row>
    <row r="296" spans="1:5" ht="15" customHeight="1" x14ac:dyDescent="0.2">
      <c r="A296" s="202" t="s">
        <v>30</v>
      </c>
      <c r="B296" s="202"/>
      <c r="C296" s="202"/>
      <c r="D296" s="202"/>
      <c r="E296" s="202"/>
    </row>
    <row r="297" spans="1:5" ht="15" customHeight="1" x14ac:dyDescent="0.2">
      <c r="A297" s="202" t="s">
        <v>99</v>
      </c>
      <c r="B297" s="202"/>
      <c r="C297" s="202"/>
      <c r="D297" s="202"/>
      <c r="E297" s="202"/>
    </row>
    <row r="298" spans="1:5" ht="15" customHeight="1" x14ac:dyDescent="0.2">
      <c r="A298" s="203" t="s">
        <v>358</v>
      </c>
      <c r="B298" s="203"/>
      <c r="C298" s="203"/>
      <c r="D298" s="203"/>
      <c r="E298" s="203"/>
    </row>
    <row r="299" spans="1:5" ht="15" customHeight="1" x14ac:dyDescent="0.2">
      <c r="A299" s="203"/>
      <c r="B299" s="203"/>
      <c r="C299" s="203"/>
      <c r="D299" s="203"/>
      <c r="E299" s="203"/>
    </row>
    <row r="300" spans="1:5" ht="15" customHeight="1" x14ac:dyDescent="0.2">
      <c r="A300" s="203"/>
      <c r="B300" s="203"/>
      <c r="C300" s="203"/>
      <c r="D300" s="203"/>
      <c r="E300" s="203"/>
    </row>
    <row r="301" spans="1:5" ht="15" customHeight="1" x14ac:dyDescent="0.2">
      <c r="A301" s="203"/>
      <c r="B301" s="203"/>
      <c r="C301" s="203"/>
      <c r="D301" s="203"/>
      <c r="E301" s="203"/>
    </row>
    <row r="302" spans="1:5" ht="15" customHeight="1" x14ac:dyDescent="0.2">
      <c r="A302" s="203"/>
      <c r="B302" s="203"/>
      <c r="C302" s="203"/>
      <c r="D302" s="203"/>
      <c r="E302" s="203"/>
    </row>
    <row r="303" spans="1:5" ht="15" customHeight="1" x14ac:dyDescent="0.2">
      <c r="A303" s="203"/>
      <c r="B303" s="203"/>
      <c r="C303" s="203"/>
      <c r="D303" s="203"/>
      <c r="E303" s="203"/>
    </row>
    <row r="304" spans="1:5" ht="15" customHeight="1" x14ac:dyDescent="0.2">
      <c r="A304" s="203"/>
      <c r="B304" s="203"/>
      <c r="C304" s="203"/>
      <c r="D304" s="203"/>
      <c r="E304" s="203"/>
    </row>
    <row r="305" spans="1:5" ht="15" customHeight="1" x14ac:dyDescent="0.2">
      <c r="A305" s="50"/>
      <c r="B305" s="122"/>
      <c r="C305" s="50"/>
      <c r="D305" s="50"/>
      <c r="E305" s="50"/>
    </row>
    <row r="306" spans="1:5" ht="15" customHeight="1" x14ac:dyDescent="0.25">
      <c r="A306" s="51" t="s">
        <v>1</v>
      </c>
      <c r="B306" s="88"/>
      <c r="C306" s="52"/>
      <c r="D306" s="52"/>
      <c r="E306" s="52"/>
    </row>
    <row r="307" spans="1:5" ht="15" customHeight="1" x14ac:dyDescent="0.2">
      <c r="A307" s="87" t="s">
        <v>76</v>
      </c>
      <c r="B307" s="52"/>
      <c r="C307" s="52"/>
      <c r="D307" s="52"/>
      <c r="E307" s="53" t="s">
        <v>63</v>
      </c>
    </row>
    <row r="308" spans="1:5" ht="15" customHeight="1" x14ac:dyDescent="0.25">
      <c r="A308" s="54"/>
      <c r="B308" s="123"/>
      <c r="C308" s="26"/>
      <c r="D308" s="26"/>
      <c r="E308" s="30"/>
    </row>
    <row r="309" spans="1:5" ht="15" customHeight="1" x14ac:dyDescent="0.2">
      <c r="B309" s="31" t="s">
        <v>35</v>
      </c>
      <c r="C309" s="31" t="s">
        <v>36</v>
      </c>
      <c r="D309" s="32" t="s">
        <v>37</v>
      </c>
      <c r="E309" s="33" t="s">
        <v>38</v>
      </c>
    </row>
    <row r="310" spans="1:5" ht="15" customHeight="1" x14ac:dyDescent="0.2">
      <c r="B310" s="34">
        <v>38587505</v>
      </c>
      <c r="C310" s="101"/>
      <c r="D310" s="74" t="s">
        <v>101</v>
      </c>
      <c r="E310" s="37">
        <v>19500000</v>
      </c>
    </row>
    <row r="311" spans="1:5" ht="15" customHeight="1" x14ac:dyDescent="0.2">
      <c r="B311" s="58"/>
      <c r="C311" s="39" t="s">
        <v>40</v>
      </c>
      <c r="D311" s="40"/>
      <c r="E311" s="41">
        <f>SUM(E310:E310)</f>
        <v>19500000</v>
      </c>
    </row>
    <row r="312" spans="1:5" ht="15" customHeight="1" x14ac:dyDescent="0.2"/>
    <row r="313" spans="1:5" ht="15" customHeight="1" x14ac:dyDescent="0.25">
      <c r="A313" s="51" t="s">
        <v>17</v>
      </c>
      <c r="B313" s="52"/>
      <c r="C313" s="52"/>
      <c r="D313" s="54"/>
      <c r="E313" s="54"/>
    </row>
    <row r="314" spans="1:5" ht="15" customHeight="1" x14ac:dyDescent="0.2">
      <c r="A314" s="87" t="s">
        <v>76</v>
      </c>
      <c r="B314" s="52"/>
      <c r="C314" s="52"/>
      <c r="D314" s="52"/>
      <c r="E314" s="53" t="s">
        <v>63</v>
      </c>
    </row>
    <row r="315" spans="1:5" ht="15" customHeight="1" x14ac:dyDescent="0.2">
      <c r="A315" s="61"/>
      <c r="B315" s="62"/>
      <c r="C315" s="52"/>
      <c r="D315" s="61"/>
      <c r="E315" s="63"/>
    </row>
    <row r="316" spans="1:5" ht="15" customHeight="1" x14ac:dyDescent="0.2">
      <c r="A316" s="69"/>
      <c r="B316" s="69"/>
      <c r="C316" s="44" t="s">
        <v>36</v>
      </c>
      <c r="D316" s="77" t="s">
        <v>50</v>
      </c>
      <c r="E316" s="44" t="s">
        <v>38</v>
      </c>
    </row>
    <row r="317" spans="1:5" ht="15" customHeight="1" x14ac:dyDescent="0.2">
      <c r="A317" s="86"/>
      <c r="B317" s="72"/>
      <c r="C317" s="46">
        <v>4357</v>
      </c>
      <c r="D317" s="79" t="s">
        <v>71</v>
      </c>
      <c r="E317" s="37">
        <v>19500000</v>
      </c>
    </row>
    <row r="318" spans="1:5" ht="15" customHeight="1" x14ac:dyDescent="0.2">
      <c r="A318" s="95"/>
      <c r="B318" s="52"/>
      <c r="C318" s="66" t="s">
        <v>40</v>
      </c>
      <c r="D318" s="67"/>
      <c r="E318" s="68">
        <f>SUM(E317:E317)</f>
        <v>19500000</v>
      </c>
    </row>
    <row r="319" spans="1:5" ht="15" customHeight="1" x14ac:dyDescent="0.2"/>
    <row r="320" spans="1:5" ht="15" customHeight="1" x14ac:dyDescent="0.2"/>
    <row r="321" spans="1:5" ht="15" customHeight="1" x14ac:dyDescent="0.25">
      <c r="A321" s="23" t="s">
        <v>359</v>
      </c>
    </row>
    <row r="322" spans="1:5" ht="15" customHeight="1" x14ac:dyDescent="0.2">
      <c r="A322" s="202" t="s">
        <v>30</v>
      </c>
      <c r="B322" s="202"/>
      <c r="C322" s="202"/>
      <c r="D322" s="202"/>
      <c r="E322" s="202"/>
    </row>
    <row r="323" spans="1:5" ht="15" customHeight="1" x14ac:dyDescent="0.2">
      <c r="A323" s="202" t="s">
        <v>99</v>
      </c>
      <c r="B323" s="202"/>
      <c r="C323" s="202"/>
      <c r="D323" s="202"/>
      <c r="E323" s="202"/>
    </row>
    <row r="324" spans="1:5" ht="15" customHeight="1" x14ac:dyDescent="0.2">
      <c r="A324" s="203" t="s">
        <v>360</v>
      </c>
      <c r="B324" s="203"/>
      <c r="C324" s="203"/>
      <c r="D324" s="203"/>
      <c r="E324" s="203"/>
    </row>
    <row r="325" spans="1:5" ht="15" customHeight="1" x14ac:dyDescent="0.2">
      <c r="A325" s="203"/>
      <c r="B325" s="203"/>
      <c r="C325" s="203"/>
      <c r="D325" s="203"/>
      <c r="E325" s="203"/>
    </row>
    <row r="326" spans="1:5" ht="15" customHeight="1" x14ac:dyDescent="0.2">
      <c r="A326" s="203"/>
      <c r="B326" s="203"/>
      <c r="C326" s="203"/>
      <c r="D326" s="203"/>
      <c r="E326" s="203"/>
    </row>
    <row r="327" spans="1:5" ht="15" customHeight="1" x14ac:dyDescent="0.2">
      <c r="A327" s="203"/>
      <c r="B327" s="203"/>
      <c r="C327" s="203"/>
      <c r="D327" s="203"/>
      <c r="E327" s="203"/>
    </row>
    <row r="328" spans="1:5" ht="15" customHeight="1" x14ac:dyDescent="0.2">
      <c r="A328" s="203"/>
      <c r="B328" s="203"/>
      <c r="C328" s="203"/>
      <c r="D328" s="203"/>
      <c r="E328" s="203"/>
    </row>
    <row r="329" spans="1:5" ht="15" customHeight="1" x14ac:dyDescent="0.2">
      <c r="A329" s="203"/>
      <c r="B329" s="203"/>
      <c r="C329" s="203"/>
      <c r="D329" s="203"/>
      <c r="E329" s="203"/>
    </row>
    <row r="330" spans="1:5" ht="15" customHeight="1" x14ac:dyDescent="0.2">
      <c r="A330" s="203"/>
      <c r="B330" s="203"/>
      <c r="C330" s="203"/>
      <c r="D330" s="203"/>
      <c r="E330" s="203"/>
    </row>
    <row r="331" spans="1:5" ht="15" customHeight="1" x14ac:dyDescent="0.2">
      <c r="A331" s="50"/>
      <c r="B331" s="122"/>
      <c r="C331" s="50"/>
      <c r="D331" s="50"/>
      <c r="E331" s="50"/>
    </row>
    <row r="332" spans="1:5" ht="15" customHeight="1" x14ac:dyDescent="0.25">
      <c r="A332" s="51" t="s">
        <v>1</v>
      </c>
      <c r="B332" s="88"/>
      <c r="C332" s="52"/>
      <c r="D332" s="52"/>
      <c r="E332" s="52"/>
    </row>
    <row r="333" spans="1:5" ht="15" customHeight="1" x14ac:dyDescent="0.2">
      <c r="A333" s="87" t="s">
        <v>76</v>
      </c>
      <c r="B333" s="52"/>
      <c r="C333" s="52"/>
      <c r="D333" s="52"/>
      <c r="E333" s="53" t="s">
        <v>63</v>
      </c>
    </row>
    <row r="334" spans="1:5" ht="15" customHeight="1" x14ac:dyDescent="0.25">
      <c r="A334" s="54"/>
      <c r="B334" s="123"/>
      <c r="C334" s="26"/>
      <c r="D334" s="26"/>
      <c r="E334" s="30"/>
    </row>
    <row r="335" spans="1:5" ht="15" customHeight="1" x14ac:dyDescent="0.2">
      <c r="B335" s="31" t="s">
        <v>35</v>
      </c>
      <c r="C335" s="31" t="s">
        <v>36</v>
      </c>
      <c r="D335" s="32" t="s">
        <v>37</v>
      </c>
      <c r="E335" s="33" t="s">
        <v>38</v>
      </c>
    </row>
    <row r="336" spans="1:5" ht="15" customHeight="1" x14ac:dyDescent="0.2">
      <c r="B336" s="34">
        <v>38587505</v>
      </c>
      <c r="C336" s="101"/>
      <c r="D336" s="74" t="s">
        <v>101</v>
      </c>
      <c r="E336" s="37">
        <v>12500000</v>
      </c>
    </row>
    <row r="337" spans="1:5" ht="15" customHeight="1" x14ac:dyDescent="0.2">
      <c r="B337" s="58"/>
      <c r="C337" s="39" t="s">
        <v>40</v>
      </c>
      <c r="D337" s="40"/>
      <c r="E337" s="41">
        <f>SUM(E336:E336)</f>
        <v>12500000</v>
      </c>
    </row>
    <row r="338" spans="1:5" ht="15" customHeight="1" x14ac:dyDescent="0.2"/>
    <row r="339" spans="1:5" ht="15" customHeight="1" x14ac:dyDescent="0.2"/>
    <row r="340" spans="1:5" ht="15" customHeight="1" x14ac:dyDescent="0.25">
      <c r="A340" s="51" t="s">
        <v>17</v>
      </c>
      <c r="B340" s="52"/>
      <c r="C340" s="52"/>
      <c r="D340" s="54"/>
      <c r="E340" s="54"/>
    </row>
    <row r="341" spans="1:5" ht="15" customHeight="1" x14ac:dyDescent="0.2">
      <c r="A341" s="87" t="s">
        <v>76</v>
      </c>
      <c r="B341" s="52"/>
      <c r="C341" s="52"/>
      <c r="D341" s="52"/>
      <c r="E341" s="53" t="s">
        <v>63</v>
      </c>
    </row>
    <row r="342" spans="1:5" ht="15" customHeight="1" x14ac:dyDescent="0.2">
      <c r="A342" s="61"/>
      <c r="B342" s="62"/>
      <c r="C342" s="52"/>
      <c r="D342" s="61"/>
      <c r="E342" s="63"/>
    </row>
    <row r="343" spans="1:5" ht="15" customHeight="1" x14ac:dyDescent="0.2">
      <c r="A343" s="69"/>
      <c r="B343" s="69"/>
      <c r="C343" s="44" t="s">
        <v>36</v>
      </c>
      <c r="D343" s="77" t="s">
        <v>50</v>
      </c>
      <c r="E343" s="44" t="s">
        <v>38</v>
      </c>
    </row>
    <row r="344" spans="1:5" ht="15" customHeight="1" x14ac:dyDescent="0.2">
      <c r="A344" s="86"/>
      <c r="B344" s="72"/>
      <c r="C344" s="46">
        <v>4357</v>
      </c>
      <c r="D344" s="79" t="s">
        <v>71</v>
      </c>
      <c r="E344" s="37">
        <v>12500000</v>
      </c>
    </row>
    <row r="345" spans="1:5" ht="15" customHeight="1" x14ac:dyDescent="0.2">
      <c r="A345" s="95"/>
      <c r="B345" s="52"/>
      <c r="C345" s="66" t="s">
        <v>40</v>
      </c>
      <c r="D345" s="67"/>
      <c r="E345" s="68">
        <f>SUM(E344:E344)</f>
        <v>12500000</v>
      </c>
    </row>
    <row r="346" spans="1:5" ht="15" customHeight="1" x14ac:dyDescent="0.2"/>
    <row r="347" spans="1:5" ht="15" customHeight="1" x14ac:dyDescent="0.2"/>
    <row r="348" spans="1:5" ht="15" customHeight="1" x14ac:dyDescent="0.25">
      <c r="A348" s="23" t="s">
        <v>361</v>
      </c>
    </row>
    <row r="349" spans="1:5" ht="15" customHeight="1" x14ac:dyDescent="0.2">
      <c r="A349" s="202" t="s">
        <v>30</v>
      </c>
      <c r="B349" s="202"/>
      <c r="C349" s="202"/>
      <c r="D349" s="202"/>
      <c r="E349" s="202"/>
    </row>
    <row r="350" spans="1:5" ht="15" customHeight="1" x14ac:dyDescent="0.2">
      <c r="A350" s="202" t="s">
        <v>99</v>
      </c>
      <c r="B350" s="202"/>
      <c r="C350" s="202"/>
      <c r="D350" s="202"/>
      <c r="E350" s="202"/>
    </row>
    <row r="351" spans="1:5" ht="15" customHeight="1" x14ac:dyDescent="0.2">
      <c r="A351" s="203" t="s">
        <v>362</v>
      </c>
      <c r="B351" s="203"/>
      <c r="C351" s="203"/>
      <c r="D351" s="203"/>
      <c r="E351" s="203"/>
    </row>
    <row r="352" spans="1:5" ht="15" customHeight="1" x14ac:dyDescent="0.2">
      <c r="A352" s="203"/>
      <c r="B352" s="203"/>
      <c r="C352" s="203"/>
      <c r="D352" s="203"/>
      <c r="E352" s="203"/>
    </row>
    <row r="353" spans="1:5" ht="15" customHeight="1" x14ac:dyDescent="0.2">
      <c r="A353" s="203"/>
      <c r="B353" s="203"/>
      <c r="C353" s="203"/>
      <c r="D353" s="203"/>
      <c r="E353" s="203"/>
    </row>
    <row r="354" spans="1:5" ht="15" customHeight="1" x14ac:dyDescent="0.2">
      <c r="A354" s="203"/>
      <c r="B354" s="203"/>
      <c r="C354" s="203"/>
      <c r="D354" s="203"/>
      <c r="E354" s="203"/>
    </row>
    <row r="355" spans="1:5" ht="15" customHeight="1" x14ac:dyDescent="0.2">
      <c r="A355" s="203"/>
      <c r="B355" s="203"/>
      <c r="C355" s="203"/>
      <c r="D355" s="203"/>
      <c r="E355" s="203"/>
    </row>
    <row r="356" spans="1:5" ht="15" customHeight="1" x14ac:dyDescent="0.2">
      <c r="A356" s="203"/>
      <c r="B356" s="203"/>
      <c r="C356" s="203"/>
      <c r="D356" s="203"/>
      <c r="E356" s="203"/>
    </row>
    <row r="357" spans="1:5" ht="15" customHeight="1" x14ac:dyDescent="0.2">
      <c r="A357" s="203"/>
      <c r="B357" s="203"/>
      <c r="C357" s="203"/>
      <c r="D357" s="203"/>
      <c r="E357" s="203"/>
    </row>
    <row r="358" spans="1:5" ht="15" customHeight="1" x14ac:dyDescent="0.2">
      <c r="A358" s="50"/>
      <c r="B358" s="122"/>
      <c r="C358" s="50"/>
      <c r="D358" s="50"/>
      <c r="E358" s="50"/>
    </row>
    <row r="359" spans="1:5" ht="15" customHeight="1" x14ac:dyDescent="0.25">
      <c r="A359" s="51" t="s">
        <v>1</v>
      </c>
      <c r="B359" s="88"/>
      <c r="C359" s="52"/>
      <c r="D359" s="52"/>
      <c r="E359" s="52"/>
    </row>
    <row r="360" spans="1:5" ht="15" customHeight="1" x14ac:dyDescent="0.2">
      <c r="A360" s="87" t="s">
        <v>76</v>
      </c>
      <c r="B360" s="52"/>
      <c r="C360" s="52"/>
      <c r="D360" s="52"/>
      <c r="E360" s="53" t="s">
        <v>63</v>
      </c>
    </row>
    <row r="361" spans="1:5" ht="15" customHeight="1" x14ac:dyDescent="0.25">
      <c r="A361" s="54"/>
      <c r="B361" s="123"/>
      <c r="C361" s="26"/>
      <c r="D361" s="26"/>
      <c r="E361" s="30"/>
    </row>
    <row r="362" spans="1:5" ht="15" customHeight="1" x14ac:dyDescent="0.2">
      <c r="B362" s="31" t="s">
        <v>35</v>
      </c>
      <c r="C362" s="31" t="s">
        <v>36</v>
      </c>
      <c r="D362" s="32" t="s">
        <v>37</v>
      </c>
      <c r="E362" s="33" t="s">
        <v>38</v>
      </c>
    </row>
    <row r="363" spans="1:5" ht="15" customHeight="1" x14ac:dyDescent="0.2">
      <c r="B363" s="34">
        <v>38587505</v>
      </c>
      <c r="C363" s="101"/>
      <c r="D363" s="74" t="s">
        <v>101</v>
      </c>
      <c r="E363" s="37">
        <v>15000000</v>
      </c>
    </row>
    <row r="364" spans="1:5" ht="15" customHeight="1" x14ac:dyDescent="0.2">
      <c r="B364" s="58"/>
      <c r="C364" s="39" t="s">
        <v>40</v>
      </c>
      <c r="D364" s="40"/>
      <c r="E364" s="41">
        <f>SUM(E363:E363)</f>
        <v>15000000</v>
      </c>
    </row>
    <row r="365" spans="1:5" ht="15" customHeight="1" x14ac:dyDescent="0.2"/>
    <row r="366" spans="1:5" ht="15" customHeight="1" x14ac:dyDescent="0.25">
      <c r="A366" s="51" t="s">
        <v>17</v>
      </c>
      <c r="B366" s="52"/>
      <c r="C366" s="52"/>
      <c r="D366" s="54"/>
      <c r="E366" s="54"/>
    </row>
    <row r="367" spans="1:5" ht="15" customHeight="1" x14ac:dyDescent="0.2">
      <c r="A367" s="87" t="s">
        <v>76</v>
      </c>
      <c r="B367" s="52"/>
      <c r="C367" s="52"/>
      <c r="D367" s="52"/>
      <c r="E367" s="53" t="s">
        <v>63</v>
      </c>
    </row>
    <row r="368" spans="1:5" ht="15" customHeight="1" x14ac:dyDescent="0.2">
      <c r="A368" s="61"/>
      <c r="B368" s="62"/>
      <c r="C368" s="52"/>
      <c r="D368" s="61"/>
      <c r="E368" s="63"/>
    </row>
    <row r="369" spans="1:5" ht="15" customHeight="1" x14ac:dyDescent="0.2">
      <c r="A369" s="69"/>
      <c r="B369" s="69"/>
      <c r="C369" s="44" t="s">
        <v>36</v>
      </c>
      <c r="D369" s="77" t="s">
        <v>50</v>
      </c>
      <c r="E369" s="44" t="s">
        <v>38</v>
      </c>
    </row>
    <row r="370" spans="1:5" ht="15" customHeight="1" x14ac:dyDescent="0.2">
      <c r="A370" s="86"/>
      <c r="B370" s="72"/>
      <c r="C370" s="46">
        <v>4356</v>
      </c>
      <c r="D370" s="79" t="s">
        <v>71</v>
      </c>
      <c r="E370" s="37">
        <v>15000000</v>
      </c>
    </row>
    <row r="371" spans="1:5" ht="15" customHeight="1" x14ac:dyDescent="0.2">
      <c r="A371" s="95"/>
      <c r="B371" s="52"/>
      <c r="C371" s="66" t="s">
        <v>40</v>
      </c>
      <c r="D371" s="67"/>
      <c r="E371" s="68">
        <f>SUM(E370:E370)</f>
        <v>15000000</v>
      </c>
    </row>
    <row r="372" spans="1:5" ht="15" customHeight="1" x14ac:dyDescent="0.2"/>
    <row r="373" spans="1:5" ht="15" customHeight="1" x14ac:dyDescent="0.2"/>
    <row r="374" spans="1:5" ht="15" customHeight="1" x14ac:dyDescent="0.25">
      <c r="A374" s="23" t="s">
        <v>363</v>
      </c>
    </row>
    <row r="375" spans="1:5" ht="15" customHeight="1" x14ac:dyDescent="0.2">
      <c r="A375" s="202" t="s">
        <v>30</v>
      </c>
      <c r="B375" s="202"/>
      <c r="C375" s="202"/>
      <c r="D375" s="202"/>
      <c r="E375" s="202"/>
    </row>
    <row r="376" spans="1:5" ht="15" customHeight="1" x14ac:dyDescent="0.2">
      <c r="A376" s="202" t="s">
        <v>99</v>
      </c>
      <c r="B376" s="202"/>
      <c r="C376" s="202"/>
      <c r="D376" s="202"/>
      <c r="E376" s="202"/>
    </row>
    <row r="377" spans="1:5" ht="15" customHeight="1" x14ac:dyDescent="0.2">
      <c r="A377" s="203" t="s">
        <v>364</v>
      </c>
      <c r="B377" s="203"/>
      <c r="C377" s="203"/>
      <c r="D377" s="203"/>
      <c r="E377" s="203"/>
    </row>
    <row r="378" spans="1:5" ht="15" customHeight="1" x14ac:dyDescent="0.2">
      <c r="A378" s="203"/>
      <c r="B378" s="203"/>
      <c r="C378" s="203"/>
      <c r="D378" s="203"/>
      <c r="E378" s="203"/>
    </row>
    <row r="379" spans="1:5" ht="15" customHeight="1" x14ac:dyDescent="0.2">
      <c r="A379" s="203"/>
      <c r="B379" s="203"/>
      <c r="C379" s="203"/>
      <c r="D379" s="203"/>
      <c r="E379" s="203"/>
    </row>
    <row r="380" spans="1:5" ht="15" customHeight="1" x14ac:dyDescent="0.2">
      <c r="A380" s="203"/>
      <c r="B380" s="203"/>
      <c r="C380" s="203"/>
      <c r="D380" s="203"/>
      <c r="E380" s="203"/>
    </row>
    <row r="381" spans="1:5" ht="15" customHeight="1" x14ac:dyDescent="0.2">
      <c r="A381" s="203"/>
      <c r="B381" s="203"/>
      <c r="C381" s="203"/>
      <c r="D381" s="203"/>
      <c r="E381" s="203"/>
    </row>
    <row r="382" spans="1:5" ht="15" customHeight="1" x14ac:dyDescent="0.2">
      <c r="A382" s="203"/>
      <c r="B382" s="203"/>
      <c r="C382" s="203"/>
      <c r="D382" s="203"/>
      <c r="E382" s="203"/>
    </row>
    <row r="383" spans="1:5" ht="15" customHeight="1" x14ac:dyDescent="0.2">
      <c r="A383" s="203"/>
      <c r="B383" s="203"/>
      <c r="C383" s="203"/>
      <c r="D383" s="203"/>
      <c r="E383" s="203"/>
    </row>
    <row r="384" spans="1:5" ht="15" customHeight="1" x14ac:dyDescent="0.2">
      <c r="A384" s="50"/>
      <c r="B384" s="122"/>
      <c r="C384" s="50"/>
      <c r="D384" s="50"/>
      <c r="E384" s="50"/>
    </row>
    <row r="385" spans="1:5" ht="15" customHeight="1" x14ac:dyDescent="0.25">
      <c r="A385" s="51" t="s">
        <v>1</v>
      </c>
      <c r="B385" s="88"/>
      <c r="C385" s="52"/>
      <c r="D385" s="52"/>
      <c r="E385" s="52"/>
    </row>
    <row r="386" spans="1:5" ht="15" customHeight="1" x14ac:dyDescent="0.2">
      <c r="A386" s="87" t="s">
        <v>33</v>
      </c>
      <c r="B386" s="88"/>
      <c r="C386" s="52"/>
      <c r="D386" s="52"/>
      <c r="E386" s="53" t="s">
        <v>34</v>
      </c>
    </row>
    <row r="387" spans="1:5" ht="15" customHeight="1" x14ac:dyDescent="0.25">
      <c r="A387" s="54"/>
      <c r="B387" s="123"/>
      <c r="C387" s="26"/>
      <c r="D387" s="26"/>
      <c r="E387" s="30"/>
    </row>
    <row r="388" spans="1:5" ht="15" customHeight="1" x14ac:dyDescent="0.2">
      <c r="B388" s="31" t="s">
        <v>35</v>
      </c>
      <c r="C388" s="31" t="s">
        <v>36</v>
      </c>
      <c r="D388" s="32" t="s">
        <v>37</v>
      </c>
      <c r="E388" s="33" t="s">
        <v>38</v>
      </c>
    </row>
    <row r="389" spans="1:5" ht="15" customHeight="1" x14ac:dyDescent="0.2">
      <c r="B389" s="34">
        <v>38587505</v>
      </c>
      <c r="C389" s="101"/>
      <c r="D389" s="74" t="s">
        <v>101</v>
      </c>
      <c r="E389" s="37">
        <v>8120112.7400000002</v>
      </c>
    </row>
    <row r="390" spans="1:5" ht="15" customHeight="1" x14ac:dyDescent="0.2">
      <c r="B390" s="58"/>
      <c r="C390" s="39" t="s">
        <v>40</v>
      </c>
      <c r="D390" s="40"/>
      <c r="E390" s="41">
        <f>SUM(E389:E389)</f>
        <v>8120112.7400000002</v>
      </c>
    </row>
    <row r="391" spans="1:5" ht="15" customHeight="1" x14ac:dyDescent="0.2"/>
    <row r="392" spans="1:5" ht="15" customHeight="1" x14ac:dyDescent="0.25">
      <c r="A392" s="25" t="s">
        <v>17</v>
      </c>
      <c r="B392" s="26"/>
      <c r="C392" s="26"/>
      <c r="D392" s="26"/>
      <c r="E392" s="26"/>
    </row>
    <row r="393" spans="1:5" ht="15" customHeight="1" x14ac:dyDescent="0.2">
      <c r="A393" s="87" t="s">
        <v>94</v>
      </c>
      <c r="B393" s="52"/>
      <c r="C393" s="52"/>
      <c r="D393" s="52"/>
      <c r="E393" s="53" t="s">
        <v>95</v>
      </c>
    </row>
    <row r="394" spans="1:5" ht="15" customHeight="1" x14ac:dyDescent="0.25">
      <c r="A394" s="25"/>
      <c r="B394" s="54"/>
      <c r="C394" s="26"/>
      <c r="D394" s="26"/>
      <c r="E394" s="30"/>
    </row>
    <row r="395" spans="1:5" ht="15" customHeight="1" x14ac:dyDescent="0.2">
      <c r="A395" s="70"/>
      <c r="B395" s="44" t="s">
        <v>35</v>
      </c>
      <c r="C395" s="31" t="s">
        <v>36</v>
      </c>
      <c r="D395" s="45" t="s">
        <v>37</v>
      </c>
      <c r="E395" s="33" t="s">
        <v>38</v>
      </c>
    </row>
    <row r="396" spans="1:5" ht="15" customHeight="1" x14ac:dyDescent="0.2">
      <c r="A396" s="106"/>
      <c r="B396" s="34">
        <v>38587505</v>
      </c>
      <c r="C396" s="46"/>
      <c r="D396" s="65" t="s">
        <v>139</v>
      </c>
      <c r="E396" s="37">
        <v>8120112.7400000002</v>
      </c>
    </row>
    <row r="397" spans="1:5" ht="15" customHeight="1" x14ac:dyDescent="0.2">
      <c r="A397" s="134"/>
      <c r="B397" s="38"/>
      <c r="C397" s="39" t="s">
        <v>40</v>
      </c>
      <c r="D397" s="48"/>
      <c r="E397" s="49">
        <f>SUM(E396:E396)</f>
        <v>8120112.7400000002</v>
      </c>
    </row>
    <row r="398" spans="1:5" ht="15" customHeight="1" x14ac:dyDescent="0.2"/>
    <row r="399" spans="1:5" ht="15" customHeight="1" x14ac:dyDescent="0.2"/>
    <row r="400" spans="1:5" ht="15" customHeight="1" x14ac:dyDescent="0.25">
      <c r="A400" s="23" t="s">
        <v>365</v>
      </c>
    </row>
    <row r="401" spans="1:5" ht="15" customHeight="1" x14ac:dyDescent="0.2">
      <c r="A401" s="202" t="s">
        <v>30</v>
      </c>
      <c r="B401" s="202"/>
      <c r="C401" s="202"/>
      <c r="D401" s="202"/>
      <c r="E401" s="202"/>
    </row>
    <row r="402" spans="1:5" ht="15" customHeight="1" x14ac:dyDescent="0.2">
      <c r="A402" s="203" t="s">
        <v>366</v>
      </c>
      <c r="B402" s="203"/>
      <c r="C402" s="203"/>
      <c r="D402" s="203"/>
      <c r="E402" s="203"/>
    </row>
    <row r="403" spans="1:5" ht="15" customHeight="1" x14ac:dyDescent="0.2">
      <c r="A403" s="203"/>
      <c r="B403" s="203"/>
      <c r="C403" s="203"/>
      <c r="D403" s="203"/>
      <c r="E403" s="203"/>
    </row>
    <row r="404" spans="1:5" ht="15" customHeight="1" x14ac:dyDescent="0.2">
      <c r="A404" s="203"/>
      <c r="B404" s="203"/>
      <c r="C404" s="203"/>
      <c r="D404" s="203"/>
      <c r="E404" s="203"/>
    </row>
    <row r="405" spans="1:5" ht="15" customHeight="1" x14ac:dyDescent="0.2">
      <c r="A405" s="203"/>
      <c r="B405" s="203"/>
      <c r="C405" s="203"/>
      <c r="D405" s="203"/>
      <c r="E405" s="203"/>
    </row>
    <row r="406" spans="1:5" ht="15" customHeight="1" x14ac:dyDescent="0.2">
      <c r="A406" s="203"/>
      <c r="B406" s="203"/>
      <c r="C406" s="203"/>
      <c r="D406" s="203"/>
      <c r="E406" s="203"/>
    </row>
    <row r="407" spans="1:5" ht="15" customHeight="1" x14ac:dyDescent="0.2">
      <c r="A407" s="24"/>
      <c r="B407" s="24"/>
      <c r="C407" s="24"/>
      <c r="D407" s="24"/>
      <c r="E407" s="24"/>
    </row>
    <row r="408" spans="1:5" ht="15" customHeight="1" x14ac:dyDescent="0.25">
      <c r="A408" s="25" t="s">
        <v>1</v>
      </c>
      <c r="B408" s="26"/>
      <c r="C408" s="26"/>
      <c r="D408" s="26"/>
      <c r="E408" s="26"/>
    </row>
    <row r="409" spans="1:5" ht="15" customHeight="1" x14ac:dyDescent="0.2">
      <c r="A409" s="27" t="s">
        <v>33</v>
      </c>
      <c r="B409" s="26"/>
      <c r="C409" s="26"/>
      <c r="D409" s="26"/>
      <c r="E409" s="28" t="s">
        <v>34</v>
      </c>
    </row>
    <row r="410" spans="1:5" ht="15" customHeight="1" x14ac:dyDescent="0.25">
      <c r="B410" s="25"/>
      <c r="C410" s="26"/>
      <c r="D410" s="26"/>
      <c r="E410" s="30"/>
    </row>
    <row r="411" spans="1:5" ht="15" customHeight="1" x14ac:dyDescent="0.2">
      <c r="B411" s="70"/>
      <c r="C411" s="31" t="s">
        <v>36</v>
      </c>
      <c r="D411" s="32" t="s">
        <v>37</v>
      </c>
      <c r="E411" s="33" t="s">
        <v>38</v>
      </c>
    </row>
    <row r="412" spans="1:5" ht="15" customHeight="1" x14ac:dyDescent="0.2">
      <c r="B412" s="106"/>
      <c r="C412" s="73">
        <v>6172</v>
      </c>
      <c r="D412" s="140" t="s">
        <v>184</v>
      </c>
      <c r="E412" s="82">
        <v>89750</v>
      </c>
    </row>
    <row r="413" spans="1:5" ht="15" customHeight="1" x14ac:dyDescent="0.2">
      <c r="B413" s="106"/>
      <c r="C413" s="39" t="s">
        <v>40</v>
      </c>
      <c r="D413" s="40"/>
      <c r="E413" s="41">
        <f>SUM(E412:E412)</f>
        <v>89750</v>
      </c>
    </row>
    <row r="414" spans="1:5" ht="15" customHeight="1" x14ac:dyDescent="0.2">
      <c r="A414" s="54"/>
      <c r="B414" s="54"/>
      <c r="C414" s="54"/>
      <c r="D414" s="54"/>
      <c r="E414" s="54"/>
    </row>
    <row r="415" spans="1:5" ht="15" customHeight="1" x14ac:dyDescent="0.2">
      <c r="A415" s="54"/>
      <c r="B415" s="54"/>
      <c r="C415" s="54"/>
      <c r="D415" s="54"/>
      <c r="E415" s="54"/>
    </row>
    <row r="416" spans="1:5" ht="15" customHeight="1" x14ac:dyDescent="0.2">
      <c r="A416" s="54"/>
      <c r="B416" s="54"/>
      <c r="C416" s="54"/>
      <c r="D416" s="54"/>
      <c r="E416" s="54"/>
    </row>
    <row r="417" spans="1:5" ht="15" customHeight="1" x14ac:dyDescent="0.2">
      <c r="A417" s="54"/>
      <c r="B417" s="54"/>
      <c r="C417" s="54"/>
      <c r="D417" s="54"/>
      <c r="E417" s="54"/>
    </row>
    <row r="418" spans="1:5" ht="15" customHeight="1" x14ac:dyDescent="0.25">
      <c r="A418" s="25" t="s">
        <v>17</v>
      </c>
      <c r="B418" s="26"/>
      <c r="C418" s="26"/>
      <c r="D418" s="26"/>
      <c r="E418" s="26"/>
    </row>
    <row r="419" spans="1:5" ht="15" customHeight="1" x14ac:dyDescent="0.2">
      <c r="A419" s="27" t="s">
        <v>87</v>
      </c>
      <c r="E419" t="s">
        <v>89</v>
      </c>
    </row>
    <row r="420" spans="1:5" ht="15" customHeight="1" x14ac:dyDescent="0.25">
      <c r="A420" s="25"/>
      <c r="B420" s="54"/>
      <c r="C420" s="26"/>
      <c r="D420" s="26"/>
      <c r="E420" s="30"/>
    </row>
    <row r="421" spans="1:5" ht="15" customHeight="1" x14ac:dyDescent="0.2">
      <c r="A421" s="69"/>
      <c r="B421" s="69"/>
      <c r="C421" s="31" t="s">
        <v>36</v>
      </c>
      <c r="D421" s="77" t="s">
        <v>50</v>
      </c>
      <c r="E421" s="33" t="s">
        <v>38</v>
      </c>
    </row>
    <row r="422" spans="1:5" ht="15" customHeight="1" x14ac:dyDescent="0.2">
      <c r="A422" s="178"/>
      <c r="B422" s="78"/>
      <c r="C422" s="73">
        <v>6172</v>
      </c>
      <c r="D422" s="65" t="s">
        <v>51</v>
      </c>
      <c r="E422" s="75">
        <v>89750</v>
      </c>
    </row>
    <row r="423" spans="1:5" ht="15" customHeight="1" x14ac:dyDescent="0.2">
      <c r="A423" s="71"/>
      <c r="B423" s="78"/>
      <c r="C423" s="39" t="s">
        <v>40</v>
      </c>
      <c r="D423" s="40"/>
      <c r="E423" s="41">
        <f>SUM(E422:E422)</f>
        <v>89750</v>
      </c>
    </row>
    <row r="424" spans="1:5" ht="15" customHeight="1" x14ac:dyDescent="0.2"/>
    <row r="425" spans="1:5" ht="15" customHeight="1" x14ac:dyDescent="0.2"/>
    <row r="426" spans="1:5" ht="15" customHeight="1" x14ac:dyDescent="0.25">
      <c r="A426" s="23" t="s">
        <v>367</v>
      </c>
    </row>
    <row r="427" spans="1:5" ht="15" customHeight="1" x14ac:dyDescent="0.2">
      <c r="A427" s="202" t="s">
        <v>30</v>
      </c>
      <c r="B427" s="202"/>
      <c r="C427" s="202"/>
      <c r="D427" s="202"/>
      <c r="E427" s="202"/>
    </row>
    <row r="428" spans="1:5" ht="15" customHeight="1" x14ac:dyDescent="0.2">
      <c r="A428" s="203" t="s">
        <v>368</v>
      </c>
      <c r="B428" s="203"/>
      <c r="C428" s="203"/>
      <c r="D428" s="203"/>
      <c r="E428" s="203"/>
    </row>
    <row r="429" spans="1:5" ht="15" customHeight="1" x14ac:dyDescent="0.2">
      <c r="A429" s="203"/>
      <c r="B429" s="203"/>
      <c r="C429" s="203"/>
      <c r="D429" s="203"/>
      <c r="E429" s="203"/>
    </row>
    <row r="430" spans="1:5" ht="15" customHeight="1" x14ac:dyDescent="0.2">
      <c r="A430" s="203"/>
      <c r="B430" s="203"/>
      <c r="C430" s="203"/>
      <c r="D430" s="203"/>
      <c r="E430" s="203"/>
    </row>
    <row r="431" spans="1:5" ht="15" customHeight="1" x14ac:dyDescent="0.2">
      <c r="A431" s="203"/>
      <c r="B431" s="203"/>
      <c r="C431" s="203"/>
      <c r="D431" s="203"/>
      <c r="E431" s="203"/>
    </row>
    <row r="432" spans="1:5" ht="15" customHeight="1" x14ac:dyDescent="0.2">
      <c r="A432" s="203"/>
      <c r="B432" s="203"/>
      <c r="C432" s="203"/>
      <c r="D432" s="203"/>
      <c r="E432" s="203"/>
    </row>
    <row r="433" spans="1:5" ht="15" customHeight="1" x14ac:dyDescent="0.2">
      <c r="A433" s="203"/>
      <c r="B433" s="203"/>
      <c r="C433" s="203"/>
      <c r="D433" s="203"/>
      <c r="E433" s="203"/>
    </row>
    <row r="434" spans="1:5" ht="15" customHeight="1" x14ac:dyDescent="0.2">
      <c r="A434" s="203"/>
      <c r="B434" s="203"/>
      <c r="C434" s="203"/>
      <c r="D434" s="203"/>
      <c r="E434" s="203"/>
    </row>
    <row r="435" spans="1:5" ht="15" customHeight="1" x14ac:dyDescent="0.2">
      <c r="A435" s="24"/>
      <c r="B435" s="24"/>
      <c r="C435" s="24"/>
      <c r="D435" s="24"/>
      <c r="E435" s="24"/>
    </row>
    <row r="436" spans="1:5" ht="15" customHeight="1" x14ac:dyDescent="0.25">
      <c r="A436" s="25" t="s">
        <v>1</v>
      </c>
      <c r="B436" s="26"/>
      <c r="C436" s="26"/>
      <c r="D436" s="26"/>
      <c r="E436" s="26"/>
    </row>
    <row r="437" spans="1:5" ht="15" customHeight="1" x14ac:dyDescent="0.2">
      <c r="A437" s="27" t="s">
        <v>33</v>
      </c>
      <c r="B437" s="26"/>
      <c r="C437" s="26"/>
      <c r="D437" s="26"/>
      <c r="E437" s="28" t="s">
        <v>34</v>
      </c>
    </row>
    <row r="438" spans="1:5" ht="15" customHeight="1" x14ac:dyDescent="0.25">
      <c r="B438" s="25"/>
      <c r="C438" s="26"/>
      <c r="D438" s="26"/>
      <c r="E438" s="30"/>
    </row>
    <row r="439" spans="1:5" ht="15" customHeight="1" x14ac:dyDescent="0.2">
      <c r="B439" s="70"/>
      <c r="C439" s="31" t="s">
        <v>36</v>
      </c>
      <c r="D439" s="32" t="s">
        <v>37</v>
      </c>
      <c r="E439" s="33" t="s">
        <v>38</v>
      </c>
    </row>
    <row r="440" spans="1:5" ht="15" customHeight="1" x14ac:dyDescent="0.2">
      <c r="B440" s="106"/>
      <c r="C440" s="73">
        <v>6172</v>
      </c>
      <c r="D440" s="140" t="s">
        <v>184</v>
      </c>
      <c r="E440" s="82">
        <v>3153</v>
      </c>
    </row>
    <row r="441" spans="1:5" ht="15" customHeight="1" x14ac:dyDescent="0.2">
      <c r="B441" s="106"/>
      <c r="C441" s="39" t="s">
        <v>40</v>
      </c>
      <c r="D441" s="40"/>
      <c r="E441" s="41">
        <f>SUM(E440:E440)</f>
        <v>3153</v>
      </c>
    </row>
    <row r="442" spans="1:5" ht="15" customHeight="1" x14ac:dyDescent="0.2">
      <c r="A442" s="54"/>
      <c r="B442" s="54"/>
      <c r="C442" s="54"/>
      <c r="D442" s="54"/>
      <c r="E442" s="54"/>
    </row>
    <row r="443" spans="1:5" ht="15" customHeight="1" x14ac:dyDescent="0.2">
      <c r="A443" s="54"/>
      <c r="B443" s="54"/>
      <c r="C443" s="54"/>
      <c r="D443" s="54"/>
      <c r="E443" s="54"/>
    </row>
    <row r="444" spans="1:5" ht="15" customHeight="1" x14ac:dyDescent="0.25">
      <c r="A444" s="25" t="s">
        <v>17</v>
      </c>
      <c r="B444" s="26"/>
      <c r="C444" s="26"/>
      <c r="D444" s="26"/>
      <c r="E444" s="54"/>
    </row>
    <row r="445" spans="1:5" ht="15" customHeight="1" x14ac:dyDescent="0.2">
      <c r="A445" s="27" t="s">
        <v>185</v>
      </c>
      <c r="B445" s="54"/>
      <c r="C445" s="54"/>
      <c r="D445" s="54"/>
      <c r="E445" s="54" t="s">
        <v>186</v>
      </c>
    </row>
    <row r="446" spans="1:5" ht="15" customHeight="1" x14ac:dyDescent="0.2">
      <c r="A446" s="54"/>
      <c r="B446" s="42"/>
      <c r="C446" s="26"/>
      <c r="E446" s="43"/>
    </row>
    <row r="447" spans="1:5" ht="15" customHeight="1" x14ac:dyDescent="0.2">
      <c r="B447" s="31" t="s">
        <v>35</v>
      </c>
      <c r="C447" s="31" t="s">
        <v>36</v>
      </c>
      <c r="D447" s="45" t="s">
        <v>37</v>
      </c>
      <c r="E447" s="33" t="s">
        <v>38</v>
      </c>
    </row>
    <row r="448" spans="1:5" ht="15" customHeight="1" x14ac:dyDescent="0.2">
      <c r="B448" s="120">
        <v>20</v>
      </c>
      <c r="C448" s="46"/>
      <c r="D448" s="79" t="s">
        <v>91</v>
      </c>
      <c r="E448" s="82">
        <v>-1000</v>
      </c>
    </row>
    <row r="449" spans="1:5" ht="15" customHeight="1" x14ac:dyDescent="0.2">
      <c r="B449" s="55"/>
      <c r="C449" s="39" t="s">
        <v>40</v>
      </c>
      <c r="D449" s="48"/>
      <c r="E449" s="49">
        <f>SUM(E448:E448)</f>
        <v>-1000</v>
      </c>
    </row>
    <row r="450" spans="1:5" ht="15" customHeight="1" x14ac:dyDescent="0.2"/>
    <row r="451" spans="1:5" ht="15" customHeight="1" x14ac:dyDescent="0.2">
      <c r="B451" s="70"/>
      <c r="C451" s="31" t="s">
        <v>36</v>
      </c>
      <c r="D451" s="64" t="s">
        <v>50</v>
      </c>
      <c r="E451" s="33" t="s">
        <v>38</v>
      </c>
    </row>
    <row r="452" spans="1:5" ht="15" customHeight="1" x14ac:dyDescent="0.2">
      <c r="B452" s="71"/>
      <c r="C452" s="46">
        <v>3522</v>
      </c>
      <c r="D452" s="65" t="s">
        <v>51</v>
      </c>
      <c r="E452" s="82">
        <v>4153</v>
      </c>
    </row>
    <row r="453" spans="1:5" ht="15" customHeight="1" x14ac:dyDescent="0.2">
      <c r="B453" s="106"/>
      <c r="C453" s="39" t="s">
        <v>40</v>
      </c>
      <c r="D453" s="48"/>
      <c r="E453" s="49">
        <f>SUM(E452:E452)</f>
        <v>4153</v>
      </c>
    </row>
    <row r="454" spans="1:5" ht="15" customHeight="1" x14ac:dyDescent="0.2"/>
    <row r="455" spans="1:5" ht="15" customHeight="1" x14ac:dyDescent="0.2"/>
    <row r="456" spans="1:5" ht="15" customHeight="1" x14ac:dyDescent="0.25">
      <c r="A456" s="23" t="s">
        <v>369</v>
      </c>
    </row>
    <row r="457" spans="1:5" ht="15" customHeight="1" x14ac:dyDescent="0.2">
      <c r="A457" s="205" t="s">
        <v>30</v>
      </c>
      <c r="B457" s="205"/>
      <c r="C457" s="205"/>
      <c r="D457" s="205"/>
      <c r="E457" s="205"/>
    </row>
    <row r="458" spans="1:5" ht="15" customHeight="1" x14ac:dyDescent="0.2">
      <c r="A458" s="201" t="s">
        <v>470</v>
      </c>
      <c r="B458" s="201"/>
      <c r="C458" s="201"/>
      <c r="D458" s="201"/>
      <c r="E458" s="201"/>
    </row>
    <row r="459" spans="1:5" ht="15" customHeight="1" x14ac:dyDescent="0.2">
      <c r="A459" s="201"/>
      <c r="B459" s="201"/>
      <c r="C459" s="201"/>
      <c r="D459" s="201"/>
      <c r="E459" s="201"/>
    </row>
    <row r="460" spans="1:5" ht="15" customHeight="1" x14ac:dyDescent="0.2">
      <c r="A460" s="201"/>
      <c r="B460" s="201"/>
      <c r="C460" s="201"/>
      <c r="D460" s="201"/>
      <c r="E460" s="201"/>
    </row>
    <row r="461" spans="1:5" ht="15" customHeight="1" x14ac:dyDescent="0.2">
      <c r="A461" s="201"/>
      <c r="B461" s="201"/>
      <c r="C461" s="201"/>
      <c r="D461" s="201"/>
      <c r="E461" s="201"/>
    </row>
    <row r="462" spans="1:5" ht="15" customHeight="1" x14ac:dyDescent="0.2">
      <c r="A462" s="201"/>
      <c r="B462" s="201"/>
      <c r="C462" s="201"/>
      <c r="D462" s="201"/>
      <c r="E462" s="201"/>
    </row>
    <row r="463" spans="1:5" ht="15" customHeight="1" x14ac:dyDescent="0.2">
      <c r="A463" s="201"/>
      <c r="B463" s="201"/>
      <c r="C463" s="201"/>
      <c r="D463" s="201"/>
      <c r="E463" s="201"/>
    </row>
    <row r="464" spans="1:5" ht="15" customHeight="1" x14ac:dyDescent="0.2">
      <c r="B464" s="184"/>
    </row>
    <row r="465" spans="1:5" ht="15" customHeight="1" x14ac:dyDescent="0.2">
      <c r="B465" s="184"/>
    </row>
    <row r="466" spans="1:5" ht="15" customHeight="1" x14ac:dyDescent="0.2">
      <c r="B466" s="184"/>
    </row>
    <row r="467" spans="1:5" ht="15" customHeight="1" x14ac:dyDescent="0.2">
      <c r="B467" s="184"/>
    </row>
    <row r="468" spans="1:5" ht="15" customHeight="1" x14ac:dyDescent="0.2">
      <c r="B468" s="184"/>
    </row>
    <row r="469" spans="1:5" ht="15" customHeight="1" x14ac:dyDescent="0.2">
      <c r="B469" s="184"/>
    </row>
    <row r="470" spans="1:5" ht="15" customHeight="1" x14ac:dyDescent="0.25">
      <c r="A470" s="25" t="s">
        <v>1</v>
      </c>
      <c r="B470" s="144"/>
      <c r="C470" s="24"/>
      <c r="D470" s="24"/>
      <c r="E470" s="24"/>
    </row>
    <row r="471" spans="1:5" ht="15" customHeight="1" x14ac:dyDescent="0.2">
      <c r="A471" s="27" t="s">
        <v>33</v>
      </c>
      <c r="B471" s="113"/>
      <c r="C471" s="26"/>
      <c r="D471" s="26"/>
      <c r="E471" s="28" t="s">
        <v>34</v>
      </c>
    </row>
    <row r="472" spans="1:5" ht="15" customHeight="1" x14ac:dyDescent="0.2">
      <c r="A472" s="54"/>
      <c r="B472" s="114"/>
      <c r="C472" s="54"/>
      <c r="D472" s="54"/>
      <c r="E472" s="30"/>
    </row>
    <row r="473" spans="1:5" ht="15" customHeight="1" x14ac:dyDescent="0.2">
      <c r="B473" s="31" t="s">
        <v>35</v>
      </c>
      <c r="C473" s="73" t="s">
        <v>36</v>
      </c>
      <c r="D473" s="32" t="s">
        <v>37</v>
      </c>
      <c r="E473" s="44" t="s">
        <v>38</v>
      </c>
    </row>
    <row r="474" spans="1:5" ht="15" customHeight="1" x14ac:dyDescent="0.2">
      <c r="B474" s="55">
        <v>6</v>
      </c>
      <c r="C474" s="145">
        <v>6172</v>
      </c>
      <c r="D474" s="74" t="s">
        <v>86</v>
      </c>
      <c r="E474" s="104">
        <f>3135000-415000</f>
        <v>2720000</v>
      </c>
    </row>
    <row r="475" spans="1:5" ht="15" customHeight="1" x14ac:dyDescent="0.2">
      <c r="B475" s="126"/>
      <c r="C475" s="66" t="s">
        <v>40</v>
      </c>
      <c r="D475" s="67"/>
      <c r="E475" s="68">
        <f>SUM(E474:E474)</f>
        <v>2720000</v>
      </c>
    </row>
    <row r="476" spans="1:5" ht="15" customHeight="1" x14ac:dyDescent="0.2"/>
    <row r="477" spans="1:5" ht="15" customHeight="1" x14ac:dyDescent="0.25">
      <c r="A477" s="25" t="s">
        <v>17</v>
      </c>
      <c r="B477" s="26"/>
      <c r="C477" s="26"/>
      <c r="D477" s="26"/>
      <c r="E477" s="26"/>
    </row>
    <row r="478" spans="1:5" ht="15" customHeight="1" x14ac:dyDescent="0.2">
      <c r="A478" s="27" t="s">
        <v>41</v>
      </c>
      <c r="B478" s="54"/>
      <c r="C478" s="54"/>
      <c r="D478" s="54"/>
      <c r="E478" s="54" t="s">
        <v>42</v>
      </c>
    </row>
    <row r="479" spans="1:5" ht="15" customHeight="1" x14ac:dyDescent="0.25">
      <c r="A479" s="61"/>
      <c r="B479" s="51"/>
      <c r="C479" s="52"/>
      <c r="D479" s="52"/>
      <c r="E479" s="90"/>
    </row>
    <row r="480" spans="1:5" ht="15" customHeight="1" x14ac:dyDescent="0.2">
      <c r="B480" s="44" t="s">
        <v>35</v>
      </c>
      <c r="C480" s="44" t="s">
        <v>36</v>
      </c>
      <c r="D480" s="108" t="s">
        <v>37</v>
      </c>
      <c r="E480" s="44" t="s">
        <v>38</v>
      </c>
    </row>
    <row r="481" spans="1:5" ht="15" customHeight="1" x14ac:dyDescent="0.2">
      <c r="B481" s="120">
        <v>6</v>
      </c>
      <c r="C481" s="56"/>
      <c r="D481" s="47" t="s">
        <v>91</v>
      </c>
      <c r="E481" s="37">
        <v>2720000</v>
      </c>
    </row>
    <row r="482" spans="1:5" ht="15" customHeight="1" x14ac:dyDescent="0.2">
      <c r="B482" s="126"/>
      <c r="C482" s="66" t="s">
        <v>40</v>
      </c>
      <c r="D482" s="96"/>
      <c r="E482" s="97">
        <f>SUM(E481:E481)</f>
        <v>2720000</v>
      </c>
    </row>
    <row r="483" spans="1:5" ht="15" customHeight="1" x14ac:dyDescent="0.2"/>
    <row r="484" spans="1:5" ht="15" customHeight="1" x14ac:dyDescent="0.2"/>
    <row r="485" spans="1:5" ht="15" customHeight="1" x14ac:dyDescent="0.25">
      <c r="A485" s="23" t="s">
        <v>370</v>
      </c>
    </row>
    <row r="486" spans="1:5" ht="15" customHeight="1" x14ac:dyDescent="0.2">
      <c r="A486" s="204" t="s">
        <v>53</v>
      </c>
      <c r="B486" s="204"/>
      <c r="C486" s="204"/>
      <c r="D486" s="204"/>
      <c r="E486" s="204"/>
    </row>
    <row r="487" spans="1:5" ht="15" customHeight="1" x14ac:dyDescent="0.2">
      <c r="A487" s="203" t="s">
        <v>371</v>
      </c>
      <c r="B487" s="203"/>
      <c r="C487" s="203"/>
      <c r="D487" s="203"/>
      <c r="E487" s="203"/>
    </row>
    <row r="488" spans="1:5" ht="15" customHeight="1" x14ac:dyDescent="0.2">
      <c r="A488" s="203"/>
      <c r="B488" s="203"/>
      <c r="C488" s="203"/>
      <c r="D488" s="203"/>
      <c r="E488" s="203"/>
    </row>
    <row r="489" spans="1:5" ht="15" customHeight="1" x14ac:dyDescent="0.2">
      <c r="A489" s="203"/>
      <c r="B489" s="203"/>
      <c r="C489" s="203"/>
      <c r="D489" s="203"/>
      <c r="E489" s="203"/>
    </row>
    <row r="490" spans="1:5" ht="15" customHeight="1" x14ac:dyDescent="0.2">
      <c r="A490" s="203"/>
      <c r="B490" s="203"/>
      <c r="C490" s="203"/>
      <c r="D490" s="203"/>
      <c r="E490" s="203"/>
    </row>
    <row r="491" spans="1:5" ht="15" customHeight="1" x14ac:dyDescent="0.2">
      <c r="A491" s="203"/>
      <c r="B491" s="203"/>
      <c r="C491" s="203"/>
      <c r="D491" s="203"/>
      <c r="E491" s="203"/>
    </row>
    <row r="492" spans="1:5" ht="15" customHeight="1" x14ac:dyDescent="0.2">
      <c r="A492" s="203"/>
      <c r="B492" s="203"/>
      <c r="C492" s="203"/>
      <c r="D492" s="203"/>
      <c r="E492" s="203"/>
    </row>
    <row r="493" spans="1:5" ht="15" customHeight="1" x14ac:dyDescent="0.2">
      <c r="A493" s="203"/>
      <c r="B493" s="203"/>
      <c r="C493" s="203"/>
      <c r="D493" s="203"/>
      <c r="E493" s="203"/>
    </row>
    <row r="494" spans="1:5" ht="15" customHeight="1" x14ac:dyDescent="0.2">
      <c r="A494" s="203"/>
      <c r="B494" s="203"/>
      <c r="C494" s="203"/>
      <c r="D494" s="203"/>
      <c r="E494" s="203"/>
    </row>
    <row r="495" spans="1:5" ht="15" customHeight="1" x14ac:dyDescent="0.2">
      <c r="A495" s="203"/>
      <c r="B495" s="203"/>
      <c r="C495" s="203"/>
      <c r="D495" s="203"/>
      <c r="E495" s="203"/>
    </row>
    <row r="496" spans="1:5" ht="15" customHeight="1" x14ac:dyDescent="0.2"/>
    <row r="497" spans="1:5" ht="15" customHeight="1" x14ac:dyDescent="0.25">
      <c r="A497" s="51" t="s">
        <v>1</v>
      </c>
      <c r="B497" s="26"/>
      <c r="C497" s="26"/>
      <c r="D497" s="26"/>
      <c r="E497" s="26"/>
    </row>
    <row r="498" spans="1:5" ht="15" customHeight="1" x14ac:dyDescent="0.2">
      <c r="A498" s="27" t="s">
        <v>55</v>
      </c>
      <c r="B498" s="26"/>
      <c r="C498" s="26"/>
      <c r="D498" s="26"/>
      <c r="E498" s="28" t="s">
        <v>56</v>
      </c>
    </row>
    <row r="499" spans="1:5" ht="15" customHeight="1" x14ac:dyDescent="0.25">
      <c r="A499" s="25"/>
      <c r="B499" s="54"/>
      <c r="C499" s="26"/>
      <c r="D499" s="26"/>
      <c r="E499" s="30"/>
    </row>
    <row r="500" spans="1:5" ht="15" customHeight="1" x14ac:dyDescent="0.2">
      <c r="A500" s="69"/>
      <c r="B500" s="70"/>
      <c r="C500" s="31" t="s">
        <v>36</v>
      </c>
      <c r="D500" s="32" t="s">
        <v>37</v>
      </c>
      <c r="E500" s="33" t="s">
        <v>38</v>
      </c>
    </row>
    <row r="501" spans="1:5" ht="15" customHeight="1" x14ac:dyDescent="0.2">
      <c r="A501" s="71"/>
      <c r="B501" s="72"/>
      <c r="C501" s="73">
        <v>6402</v>
      </c>
      <c r="D501" s="74" t="s">
        <v>57</v>
      </c>
      <c r="E501" s="75">
        <v>17719</v>
      </c>
    </row>
    <row r="502" spans="1:5" ht="15" customHeight="1" x14ac:dyDescent="0.2">
      <c r="A502" s="71"/>
      <c r="B502" s="76"/>
      <c r="C502" s="39" t="s">
        <v>40</v>
      </c>
      <c r="D502" s="40"/>
      <c r="E502" s="41">
        <f>SUM(E501:E501)</f>
        <v>17719</v>
      </c>
    </row>
    <row r="503" spans="1:5" ht="15" customHeight="1" x14ac:dyDescent="0.25">
      <c r="A503" s="23"/>
    </row>
    <row r="504" spans="1:5" ht="15" customHeight="1" x14ac:dyDescent="0.25">
      <c r="A504" s="51" t="s">
        <v>17</v>
      </c>
      <c r="B504" s="52"/>
      <c r="C504" s="52"/>
      <c r="D504" s="54"/>
      <c r="E504" s="54"/>
    </row>
    <row r="505" spans="1:5" ht="15" customHeight="1" x14ac:dyDescent="0.2">
      <c r="A505" s="27" t="s">
        <v>55</v>
      </c>
      <c r="B505" s="26"/>
      <c r="C505" s="26"/>
      <c r="D505" s="26"/>
      <c r="E505" s="28" t="s">
        <v>56</v>
      </c>
    </row>
    <row r="506" spans="1:5" ht="15" customHeight="1" x14ac:dyDescent="0.2">
      <c r="A506" s="61"/>
      <c r="B506" s="62"/>
      <c r="C506" s="52"/>
      <c r="D506" s="61"/>
      <c r="E506" s="63"/>
    </row>
    <row r="507" spans="1:5" ht="15" customHeight="1" x14ac:dyDescent="0.2">
      <c r="A507" s="69"/>
      <c r="B507" s="69"/>
      <c r="C507" s="44" t="s">
        <v>36</v>
      </c>
      <c r="D507" s="77" t="s">
        <v>50</v>
      </c>
      <c r="E507" s="44" t="s">
        <v>38</v>
      </c>
    </row>
    <row r="508" spans="1:5" ht="15" customHeight="1" x14ac:dyDescent="0.2">
      <c r="A508" s="71"/>
      <c r="B508" s="78"/>
      <c r="C508" s="46">
        <v>6402</v>
      </c>
      <c r="D508" s="79" t="s">
        <v>58</v>
      </c>
      <c r="E508" s="75">
        <v>17719</v>
      </c>
    </row>
    <row r="509" spans="1:5" ht="15" customHeight="1" x14ac:dyDescent="0.2">
      <c r="A509" s="71"/>
      <c r="B509" s="78"/>
      <c r="C509" s="66" t="s">
        <v>40</v>
      </c>
      <c r="D509" s="67"/>
      <c r="E509" s="68">
        <f>SUM(E508:E508)</f>
        <v>17719</v>
      </c>
    </row>
    <row r="510" spans="1:5" ht="15" customHeight="1" x14ac:dyDescent="0.2"/>
    <row r="511" spans="1:5" ht="15" customHeight="1" x14ac:dyDescent="0.2"/>
    <row r="512" spans="1:5" ht="15" customHeight="1" x14ac:dyDescent="0.25">
      <c r="A512" s="23" t="s">
        <v>372</v>
      </c>
    </row>
    <row r="513" spans="1:5" ht="15" customHeight="1" x14ac:dyDescent="0.2">
      <c r="A513" s="202" t="s">
        <v>30</v>
      </c>
      <c r="B513" s="202"/>
      <c r="C513" s="202"/>
      <c r="D513" s="202"/>
      <c r="E513" s="202"/>
    </row>
    <row r="514" spans="1:5" ht="15" customHeight="1" x14ac:dyDescent="0.2">
      <c r="A514" s="202" t="s">
        <v>373</v>
      </c>
      <c r="B514" s="202"/>
      <c r="C514" s="202"/>
      <c r="D514" s="202"/>
      <c r="E514" s="202"/>
    </row>
    <row r="515" spans="1:5" ht="15" customHeight="1" x14ac:dyDescent="0.2">
      <c r="A515" s="201" t="s">
        <v>374</v>
      </c>
      <c r="B515" s="201"/>
      <c r="C515" s="201"/>
      <c r="D515" s="201"/>
      <c r="E515" s="201"/>
    </row>
    <row r="516" spans="1:5" ht="15" customHeight="1" x14ac:dyDescent="0.2">
      <c r="A516" s="201"/>
      <c r="B516" s="201"/>
      <c r="C516" s="201"/>
      <c r="D516" s="201"/>
      <c r="E516" s="201"/>
    </row>
    <row r="517" spans="1:5" ht="15" customHeight="1" x14ac:dyDescent="0.2">
      <c r="A517" s="201"/>
      <c r="B517" s="201"/>
      <c r="C517" s="201"/>
      <c r="D517" s="201"/>
      <c r="E517" s="201"/>
    </row>
    <row r="518" spans="1:5" ht="15" customHeight="1" x14ac:dyDescent="0.2">
      <c r="A518" s="201"/>
      <c r="B518" s="201"/>
      <c r="C518" s="201"/>
      <c r="D518" s="201"/>
      <c r="E518" s="201"/>
    </row>
    <row r="519" spans="1:5" ht="15" customHeight="1" x14ac:dyDescent="0.2">
      <c r="A519" s="24"/>
      <c r="B519" s="24"/>
      <c r="C519" s="24"/>
      <c r="D519" s="24"/>
      <c r="E519" s="24"/>
    </row>
    <row r="520" spans="1:5" ht="15" customHeight="1" x14ac:dyDescent="0.2">
      <c r="A520" s="24"/>
      <c r="B520" s="24"/>
      <c r="C520" s="24"/>
      <c r="D520" s="24"/>
      <c r="E520" s="24"/>
    </row>
    <row r="521" spans="1:5" ht="15" customHeight="1" x14ac:dyDescent="0.2">
      <c r="A521" s="24"/>
      <c r="B521" s="24"/>
      <c r="C521" s="24"/>
      <c r="D521" s="24"/>
      <c r="E521" s="24"/>
    </row>
    <row r="522" spans="1:5" ht="15" customHeight="1" x14ac:dyDescent="0.25">
      <c r="A522" s="25" t="s">
        <v>1</v>
      </c>
      <c r="B522" s="26"/>
      <c r="C522" s="26"/>
      <c r="D522" s="26"/>
      <c r="E522" s="26"/>
    </row>
    <row r="523" spans="1:5" ht="15" customHeight="1" x14ac:dyDescent="0.2">
      <c r="A523" s="27" t="s">
        <v>33</v>
      </c>
      <c r="B523" s="26"/>
      <c r="C523" s="26"/>
      <c r="D523" s="26"/>
      <c r="E523" s="28" t="s">
        <v>34</v>
      </c>
    </row>
    <row r="524" spans="1:5" ht="15" customHeight="1" x14ac:dyDescent="0.25">
      <c r="B524" s="25"/>
      <c r="C524" s="26"/>
      <c r="D524" s="26"/>
      <c r="E524" s="30"/>
    </row>
    <row r="525" spans="1:5" ht="15" customHeight="1" x14ac:dyDescent="0.2">
      <c r="B525" s="31" t="s">
        <v>35</v>
      </c>
      <c r="C525" s="31" t="s">
        <v>36</v>
      </c>
      <c r="D525" s="32" t="s">
        <v>37</v>
      </c>
      <c r="E525" s="33" t="s">
        <v>38</v>
      </c>
    </row>
    <row r="526" spans="1:5" ht="15" customHeight="1" x14ac:dyDescent="0.2">
      <c r="B526" s="181">
        <v>4001</v>
      </c>
      <c r="C526" s="101"/>
      <c r="D526" s="57" t="s">
        <v>39</v>
      </c>
      <c r="E526" s="82">
        <v>450000</v>
      </c>
    </row>
    <row r="527" spans="1:5" ht="15" customHeight="1" x14ac:dyDescent="0.2">
      <c r="B527" s="81"/>
      <c r="C527" s="39" t="s">
        <v>40</v>
      </c>
      <c r="D527" s="40"/>
      <c r="E527" s="41">
        <f>SUM(E526:E526)</f>
        <v>450000</v>
      </c>
    </row>
    <row r="528" spans="1:5" ht="15" customHeight="1" x14ac:dyDescent="0.2">
      <c r="A528" s="54"/>
      <c r="B528" s="54"/>
      <c r="C528" s="54"/>
      <c r="D528" s="54"/>
    </row>
    <row r="529" spans="1:5" ht="15" customHeight="1" x14ac:dyDescent="0.25">
      <c r="A529" s="51" t="s">
        <v>17</v>
      </c>
      <c r="B529" s="52"/>
      <c r="C529" s="52"/>
      <c r="D529" s="52"/>
      <c r="E529" s="52"/>
    </row>
    <row r="530" spans="1:5" ht="15" customHeight="1" x14ac:dyDescent="0.2">
      <c r="A530" s="87" t="s">
        <v>87</v>
      </c>
      <c r="B530" s="60"/>
      <c r="C530" s="60"/>
      <c r="D530" s="60"/>
      <c r="E530" s="60" t="s">
        <v>89</v>
      </c>
    </row>
    <row r="531" spans="1:5" ht="15" customHeight="1" x14ac:dyDescent="0.2">
      <c r="A531" s="61"/>
      <c r="B531" s="62"/>
      <c r="C531" s="52"/>
      <c r="D531" s="60"/>
      <c r="E531" s="63"/>
    </row>
    <row r="532" spans="1:5" ht="15" customHeight="1" x14ac:dyDescent="0.2">
      <c r="B532" s="69"/>
      <c r="C532" s="31" t="s">
        <v>36</v>
      </c>
      <c r="D532" s="32" t="s">
        <v>50</v>
      </c>
      <c r="E532" s="44" t="s">
        <v>38</v>
      </c>
    </row>
    <row r="533" spans="1:5" ht="15" customHeight="1" x14ac:dyDescent="0.2">
      <c r="B533" s="188"/>
      <c r="C533" s="73">
        <v>6172</v>
      </c>
      <c r="D533" s="65" t="s">
        <v>274</v>
      </c>
      <c r="E533" s="82">
        <f>318000+79500+28620</f>
        <v>426120</v>
      </c>
    </row>
    <row r="534" spans="1:5" ht="15" customHeight="1" x14ac:dyDescent="0.2">
      <c r="B534" s="188"/>
      <c r="C534" s="73">
        <v>6172</v>
      </c>
      <c r="D534" s="65" t="s">
        <v>51</v>
      </c>
      <c r="E534" s="82">
        <f>7000+13000+3880</f>
        <v>23880</v>
      </c>
    </row>
    <row r="535" spans="1:5" ht="15" customHeight="1" x14ac:dyDescent="0.2">
      <c r="B535" s="179"/>
      <c r="C535" s="39" t="s">
        <v>40</v>
      </c>
      <c r="D535" s="40"/>
      <c r="E535" s="41">
        <f>SUM(E533:E534)</f>
        <v>450000</v>
      </c>
    </row>
    <row r="536" spans="1:5" ht="15" customHeight="1" x14ac:dyDescent="0.2"/>
    <row r="537" spans="1:5" ht="15" customHeight="1" x14ac:dyDescent="0.2"/>
    <row r="538" spans="1:5" ht="15" customHeight="1" x14ac:dyDescent="0.25">
      <c r="A538" s="23" t="s">
        <v>375</v>
      </c>
    </row>
    <row r="539" spans="1:5" ht="15" customHeight="1" x14ac:dyDescent="0.2">
      <c r="A539" s="202" t="s">
        <v>376</v>
      </c>
      <c r="B539" s="202"/>
      <c r="C539" s="202"/>
      <c r="D539" s="202"/>
      <c r="E539" s="202"/>
    </row>
    <row r="540" spans="1:5" ht="15" customHeight="1" x14ac:dyDescent="0.2">
      <c r="A540" s="203" t="s">
        <v>377</v>
      </c>
      <c r="B540" s="203"/>
      <c r="C540" s="203"/>
      <c r="D540" s="203"/>
      <c r="E540" s="203"/>
    </row>
    <row r="541" spans="1:5" ht="15" customHeight="1" x14ac:dyDescent="0.2">
      <c r="A541" s="203"/>
      <c r="B541" s="203"/>
      <c r="C541" s="203"/>
      <c r="D541" s="203"/>
      <c r="E541" s="203"/>
    </row>
    <row r="542" spans="1:5" ht="15" customHeight="1" x14ac:dyDescent="0.2">
      <c r="A542" s="203"/>
      <c r="B542" s="203"/>
      <c r="C542" s="203"/>
      <c r="D542" s="203"/>
      <c r="E542" s="203"/>
    </row>
    <row r="543" spans="1:5" ht="15" customHeight="1" x14ac:dyDescent="0.2">
      <c r="A543" s="203"/>
      <c r="B543" s="203"/>
      <c r="C543" s="203"/>
      <c r="D543" s="203"/>
      <c r="E543" s="203"/>
    </row>
    <row r="544" spans="1:5" ht="15" customHeight="1" x14ac:dyDescent="0.2">
      <c r="A544" s="203"/>
      <c r="B544" s="203"/>
      <c r="C544" s="203"/>
      <c r="D544" s="203"/>
      <c r="E544" s="203"/>
    </row>
    <row r="545" spans="1:5" ht="15" customHeight="1" x14ac:dyDescent="0.2">
      <c r="A545" s="203"/>
      <c r="B545" s="203"/>
      <c r="C545" s="203"/>
      <c r="D545" s="203"/>
      <c r="E545" s="203"/>
    </row>
    <row r="546" spans="1:5" ht="15" customHeight="1" x14ac:dyDescent="0.2">
      <c r="A546" s="203"/>
      <c r="B546" s="203"/>
      <c r="C546" s="203"/>
      <c r="D546" s="203"/>
      <c r="E546" s="203"/>
    </row>
    <row r="547" spans="1:5" ht="15" customHeight="1" x14ac:dyDescent="0.2">
      <c r="A547" s="203"/>
      <c r="B547" s="203"/>
      <c r="C547" s="203"/>
      <c r="D547" s="203"/>
      <c r="E547" s="203"/>
    </row>
    <row r="548" spans="1:5" ht="15" customHeight="1" x14ac:dyDescent="0.2">
      <c r="A548" s="50"/>
      <c r="B548" s="122"/>
      <c r="C548" s="50"/>
      <c r="D548" s="50"/>
      <c r="E548" s="50"/>
    </row>
    <row r="549" spans="1:5" ht="15" customHeight="1" x14ac:dyDescent="0.25">
      <c r="A549" s="51" t="s">
        <v>1</v>
      </c>
      <c r="B549" s="88"/>
      <c r="C549" s="52"/>
      <c r="D549" s="52"/>
      <c r="E549" s="52"/>
    </row>
    <row r="550" spans="1:5" ht="15" customHeight="1" x14ac:dyDescent="0.2">
      <c r="A550" s="87" t="s">
        <v>76</v>
      </c>
      <c r="B550" s="52"/>
      <c r="C550" s="52"/>
      <c r="D550" s="52"/>
      <c r="E550" s="53" t="s">
        <v>63</v>
      </c>
    </row>
    <row r="551" spans="1:5" ht="15" customHeight="1" x14ac:dyDescent="0.25">
      <c r="A551" s="54"/>
      <c r="B551" s="123"/>
      <c r="C551" s="26"/>
      <c r="D551" s="26"/>
      <c r="E551" s="30"/>
    </row>
    <row r="552" spans="1:5" ht="15" customHeight="1" x14ac:dyDescent="0.2">
      <c r="B552" s="31" t="s">
        <v>35</v>
      </c>
      <c r="C552" s="31" t="s">
        <v>36</v>
      </c>
      <c r="D552" s="32" t="s">
        <v>37</v>
      </c>
      <c r="E552" s="33" t="s">
        <v>38</v>
      </c>
    </row>
    <row r="553" spans="1:5" ht="15" customHeight="1" x14ac:dyDescent="0.2">
      <c r="B553" s="34">
        <v>38587505</v>
      </c>
      <c r="C553" s="101"/>
      <c r="D553" s="74" t="s">
        <v>101</v>
      </c>
      <c r="E553" s="37">
        <v>-7357641.4900000002</v>
      </c>
    </row>
    <row r="554" spans="1:5" ht="15" customHeight="1" x14ac:dyDescent="0.2">
      <c r="B554" s="58"/>
      <c r="C554" s="39" t="s">
        <v>40</v>
      </c>
      <c r="D554" s="40"/>
      <c r="E554" s="41">
        <f>SUM(E553:E553)</f>
        <v>-7357641.4900000002</v>
      </c>
    </row>
    <row r="555" spans="1:5" ht="15" customHeight="1" x14ac:dyDescent="0.2"/>
    <row r="556" spans="1:5" ht="15" customHeight="1" x14ac:dyDescent="0.25">
      <c r="A556" s="51" t="s">
        <v>17</v>
      </c>
      <c r="B556" s="52"/>
      <c r="C556" s="52"/>
      <c r="D556" s="54"/>
      <c r="E556" s="54"/>
    </row>
    <row r="557" spans="1:5" ht="15" customHeight="1" x14ac:dyDescent="0.2">
      <c r="A557" s="87" t="s">
        <v>76</v>
      </c>
      <c r="B557" s="52"/>
      <c r="C557" s="52"/>
      <c r="D557" s="52"/>
      <c r="E557" s="53" t="s">
        <v>63</v>
      </c>
    </row>
    <row r="558" spans="1:5" ht="15" customHeight="1" x14ac:dyDescent="0.2">
      <c r="A558" s="61"/>
      <c r="B558" s="62"/>
      <c r="C558" s="52"/>
      <c r="D558" s="61"/>
      <c r="E558" s="63"/>
    </row>
    <row r="559" spans="1:5" ht="15" customHeight="1" x14ac:dyDescent="0.2">
      <c r="A559" s="69"/>
      <c r="B559" s="69"/>
      <c r="C559" s="44" t="s">
        <v>36</v>
      </c>
      <c r="D559" s="77" t="s">
        <v>50</v>
      </c>
      <c r="E559" s="44" t="s">
        <v>38</v>
      </c>
    </row>
    <row r="560" spans="1:5" ht="15" customHeight="1" x14ac:dyDescent="0.2">
      <c r="A560" s="86"/>
      <c r="B560" s="72"/>
      <c r="C560" s="46">
        <v>4357</v>
      </c>
      <c r="D560" s="79" t="s">
        <v>71</v>
      </c>
      <c r="E560" s="37">
        <v>-7357641.4900000002</v>
      </c>
    </row>
    <row r="561" spans="1:7" ht="15" customHeight="1" x14ac:dyDescent="0.2">
      <c r="A561" s="86"/>
      <c r="B561" s="72"/>
      <c r="C561" s="46">
        <v>4357</v>
      </c>
      <c r="D561" s="79" t="s">
        <v>71</v>
      </c>
      <c r="E561" s="37">
        <f>-512430.83-31060.54-5291-93181.64-179769.9</f>
        <v>-821733.91</v>
      </c>
    </row>
    <row r="562" spans="1:7" ht="15" customHeight="1" x14ac:dyDescent="0.2">
      <c r="A562" s="86"/>
      <c r="B562" s="72"/>
      <c r="C562" s="46">
        <v>4357</v>
      </c>
      <c r="D562" s="65" t="s">
        <v>51</v>
      </c>
      <c r="E562" s="37">
        <f>-98942-279648</f>
        <v>-378590</v>
      </c>
      <c r="G562" s="107">
        <f>SUM(E561:E562)</f>
        <v>-1200323.9100000001</v>
      </c>
    </row>
    <row r="563" spans="1:7" ht="15" customHeight="1" x14ac:dyDescent="0.2">
      <c r="A563" s="95"/>
      <c r="B563" s="52"/>
      <c r="C563" s="66" t="s">
        <v>40</v>
      </c>
      <c r="D563" s="67"/>
      <c r="E563" s="68">
        <f>SUM(E560:E562)</f>
        <v>-8557965.4000000004</v>
      </c>
    </row>
    <row r="564" spans="1:7" ht="15" customHeight="1" x14ac:dyDescent="0.2"/>
    <row r="565" spans="1:7" ht="15" customHeight="1" x14ac:dyDescent="0.25">
      <c r="A565" s="25" t="s">
        <v>17</v>
      </c>
      <c r="B565" s="26"/>
      <c r="C565" s="26"/>
      <c r="D565" s="26"/>
      <c r="E565" s="26"/>
    </row>
    <row r="566" spans="1:7" ht="15" customHeight="1" x14ac:dyDescent="0.2">
      <c r="A566" s="27" t="s">
        <v>33</v>
      </c>
      <c r="B566" s="26"/>
      <c r="C566" s="26"/>
      <c r="D566" s="26"/>
      <c r="E566" s="28" t="s">
        <v>34</v>
      </c>
    </row>
    <row r="567" spans="1:7" ht="15" customHeight="1" x14ac:dyDescent="0.25">
      <c r="A567" s="54"/>
      <c r="B567" s="25"/>
      <c r="C567" s="26"/>
      <c r="D567" s="26"/>
      <c r="E567" s="30"/>
    </row>
    <row r="568" spans="1:7" ht="15" customHeight="1" x14ac:dyDescent="0.2">
      <c r="A568" s="70"/>
      <c r="B568" s="70"/>
      <c r="C568" s="31" t="s">
        <v>36</v>
      </c>
      <c r="D568" s="91" t="s">
        <v>50</v>
      </c>
      <c r="E568" s="33" t="s">
        <v>38</v>
      </c>
    </row>
    <row r="569" spans="1:7" ht="15" customHeight="1" x14ac:dyDescent="0.2">
      <c r="A569" s="129"/>
      <c r="B569" s="72"/>
      <c r="C569" s="130">
        <v>6409</v>
      </c>
      <c r="D569" s="65" t="s">
        <v>72</v>
      </c>
      <c r="E569" s="82">
        <v>1200323.9099999999</v>
      </c>
    </row>
    <row r="570" spans="1:7" ht="15" customHeight="1" x14ac:dyDescent="0.2">
      <c r="A570" s="129"/>
      <c r="B570" s="131"/>
      <c r="C570" s="39" t="s">
        <v>40</v>
      </c>
      <c r="D570" s="40"/>
      <c r="E570" s="41">
        <f>SUM(E569:E569)</f>
        <v>1200323.9099999999</v>
      </c>
      <c r="G570" s="107">
        <f>+E563+E570</f>
        <v>-7357641.4900000002</v>
      </c>
    </row>
    <row r="571" spans="1:7" ht="15" customHeight="1" x14ac:dyDescent="0.2"/>
    <row r="572" spans="1:7" ht="15" customHeight="1" x14ac:dyDescent="0.2"/>
    <row r="573" spans="1:7" ht="15" customHeight="1" x14ac:dyDescent="0.2"/>
    <row r="574" spans="1:7" ht="15" customHeight="1" x14ac:dyDescent="0.25">
      <c r="A574" s="23" t="s">
        <v>378</v>
      </c>
    </row>
    <row r="575" spans="1:7" ht="15" customHeight="1" x14ac:dyDescent="0.2">
      <c r="A575" s="203" t="s">
        <v>113</v>
      </c>
      <c r="B575" s="203"/>
      <c r="C575" s="203"/>
      <c r="D575" s="203"/>
      <c r="E575" s="203"/>
    </row>
    <row r="576" spans="1:7" ht="15" customHeight="1" x14ac:dyDescent="0.2">
      <c r="A576" s="203"/>
      <c r="B576" s="203"/>
      <c r="C576" s="203"/>
      <c r="D576" s="203"/>
      <c r="E576" s="203"/>
    </row>
    <row r="577" spans="1:5" ht="15" customHeight="1" x14ac:dyDescent="0.2">
      <c r="A577" s="203" t="s">
        <v>379</v>
      </c>
      <c r="B577" s="203"/>
      <c r="C577" s="203"/>
      <c r="D577" s="203"/>
      <c r="E577" s="203"/>
    </row>
    <row r="578" spans="1:5" ht="15" customHeight="1" x14ac:dyDescent="0.2">
      <c r="A578" s="203"/>
      <c r="B578" s="203"/>
      <c r="C578" s="203"/>
      <c r="D578" s="203"/>
      <c r="E578" s="203"/>
    </row>
    <row r="579" spans="1:5" ht="15" customHeight="1" x14ac:dyDescent="0.2">
      <c r="A579" s="203"/>
      <c r="B579" s="203"/>
      <c r="C579" s="203"/>
      <c r="D579" s="203"/>
      <c r="E579" s="203"/>
    </row>
    <row r="580" spans="1:5" ht="15" customHeight="1" x14ac:dyDescent="0.2">
      <c r="A580" s="203"/>
      <c r="B580" s="203"/>
      <c r="C580" s="203"/>
      <c r="D580" s="203"/>
      <c r="E580" s="203"/>
    </row>
    <row r="581" spans="1:5" ht="15" customHeight="1" x14ac:dyDescent="0.2">
      <c r="A581" s="203"/>
      <c r="B581" s="203"/>
      <c r="C581" s="203"/>
      <c r="D581" s="203"/>
      <c r="E581" s="203"/>
    </row>
    <row r="582" spans="1:5" ht="15" customHeight="1" x14ac:dyDescent="0.2">
      <c r="A582" s="203"/>
      <c r="B582" s="203"/>
      <c r="C582" s="203"/>
      <c r="D582" s="203"/>
      <c r="E582" s="203"/>
    </row>
    <row r="583" spans="1:5" ht="15" customHeight="1" x14ac:dyDescent="0.25">
      <c r="A583" s="59"/>
    </row>
    <row r="584" spans="1:5" ht="15" customHeight="1" x14ac:dyDescent="0.25">
      <c r="A584" s="25" t="s">
        <v>17</v>
      </c>
      <c r="B584" s="26"/>
      <c r="C584" s="26"/>
      <c r="D584" s="26"/>
      <c r="E584" s="26"/>
    </row>
    <row r="585" spans="1:5" ht="15" customHeight="1" x14ac:dyDescent="0.2">
      <c r="A585" s="27" t="s">
        <v>33</v>
      </c>
      <c r="B585" s="26"/>
      <c r="C585" s="26"/>
      <c r="D585" s="26"/>
      <c r="E585" s="28" t="s">
        <v>34</v>
      </c>
    </row>
    <row r="586" spans="1:5" ht="15" customHeight="1" x14ac:dyDescent="0.25">
      <c r="A586" s="25"/>
      <c r="B586" s="54"/>
      <c r="C586" s="26"/>
      <c r="D586" s="26"/>
      <c r="E586" s="30"/>
    </row>
    <row r="587" spans="1:5" ht="15" customHeight="1" x14ac:dyDescent="0.2">
      <c r="A587" s="70"/>
      <c r="B587" s="70"/>
      <c r="C587" s="31" t="s">
        <v>36</v>
      </c>
      <c r="D587" s="32" t="s">
        <v>50</v>
      </c>
      <c r="E587" s="33" t="s">
        <v>38</v>
      </c>
    </row>
    <row r="588" spans="1:5" ht="15" customHeight="1" x14ac:dyDescent="0.2">
      <c r="A588" s="106"/>
      <c r="B588" s="72"/>
      <c r="C588" s="148">
        <v>6409</v>
      </c>
      <c r="D588" s="65" t="s">
        <v>72</v>
      </c>
      <c r="E588" s="149">
        <v>-612750</v>
      </c>
    </row>
    <row r="589" spans="1:5" ht="15" customHeight="1" x14ac:dyDescent="0.2">
      <c r="A589" s="134"/>
      <c r="B589" s="131"/>
      <c r="C589" s="39" t="s">
        <v>40</v>
      </c>
      <c r="D589" s="40"/>
      <c r="E589" s="41">
        <f>SUM(E588:E588)</f>
        <v>-612750</v>
      </c>
    </row>
    <row r="590" spans="1:5" ht="15" customHeight="1" x14ac:dyDescent="0.2"/>
    <row r="591" spans="1:5" ht="15" customHeight="1" x14ac:dyDescent="0.25">
      <c r="A591" s="51" t="s">
        <v>17</v>
      </c>
      <c r="B591" s="52"/>
      <c r="C591" s="52"/>
      <c r="D591" s="54"/>
      <c r="E591" s="54"/>
    </row>
    <row r="592" spans="1:5" ht="15" customHeight="1" x14ac:dyDescent="0.2">
      <c r="A592" s="27" t="s">
        <v>55</v>
      </c>
      <c r="B592" s="26"/>
      <c r="C592" s="26"/>
      <c r="D592" s="26"/>
      <c r="E592" s="28" t="s">
        <v>56</v>
      </c>
    </row>
    <row r="593" spans="1:5" ht="15" customHeight="1" x14ac:dyDescent="0.2"/>
    <row r="594" spans="1:5" ht="15" customHeight="1" x14ac:dyDescent="0.2">
      <c r="B594" s="44" t="s">
        <v>35</v>
      </c>
      <c r="C594" s="44" t="s">
        <v>36</v>
      </c>
      <c r="D594" s="77" t="s">
        <v>37</v>
      </c>
      <c r="E594" s="44" t="s">
        <v>38</v>
      </c>
    </row>
    <row r="595" spans="1:5" ht="15" customHeight="1" x14ac:dyDescent="0.2">
      <c r="B595" s="120">
        <v>20</v>
      </c>
      <c r="C595" s="56"/>
      <c r="D595" s="151" t="s">
        <v>91</v>
      </c>
      <c r="E595" s="121">
        <v>612750</v>
      </c>
    </row>
    <row r="596" spans="1:5" ht="15" customHeight="1" x14ac:dyDescent="0.2">
      <c r="B596" s="126"/>
      <c r="C596" s="66" t="s">
        <v>40</v>
      </c>
      <c r="D596" s="67"/>
      <c r="E596" s="68">
        <f>SUM(E595:E595)</f>
        <v>612750</v>
      </c>
    </row>
    <row r="597" spans="1:5" ht="15" customHeight="1" x14ac:dyDescent="0.2"/>
    <row r="598" spans="1:5" ht="15" customHeight="1" x14ac:dyDescent="0.2"/>
    <row r="599" spans="1:5" ht="15" customHeight="1" x14ac:dyDescent="0.25">
      <c r="A599" s="23" t="s">
        <v>380</v>
      </c>
    </row>
    <row r="600" spans="1:5" ht="15" customHeight="1" x14ac:dyDescent="0.2">
      <c r="A600" s="204" t="s">
        <v>202</v>
      </c>
      <c r="B600" s="204"/>
      <c r="C600" s="204"/>
      <c r="D600" s="204"/>
      <c r="E600" s="204"/>
    </row>
    <row r="601" spans="1:5" ht="15" customHeight="1" x14ac:dyDescent="0.2">
      <c r="A601" s="204"/>
      <c r="B601" s="204"/>
      <c r="C601" s="204"/>
      <c r="D601" s="204"/>
      <c r="E601" s="204"/>
    </row>
    <row r="602" spans="1:5" ht="15" customHeight="1" x14ac:dyDescent="0.2">
      <c r="A602" s="203" t="s">
        <v>381</v>
      </c>
      <c r="B602" s="203"/>
      <c r="C602" s="203"/>
      <c r="D602" s="203"/>
      <c r="E602" s="203"/>
    </row>
    <row r="603" spans="1:5" ht="15" customHeight="1" x14ac:dyDescent="0.2">
      <c r="A603" s="203"/>
      <c r="B603" s="203"/>
      <c r="C603" s="203"/>
      <c r="D603" s="203"/>
      <c r="E603" s="203"/>
    </row>
    <row r="604" spans="1:5" ht="15" customHeight="1" x14ac:dyDescent="0.2">
      <c r="A604" s="203"/>
      <c r="B604" s="203"/>
      <c r="C604" s="203"/>
      <c r="D604" s="203"/>
      <c r="E604" s="203"/>
    </row>
    <row r="605" spans="1:5" ht="15" customHeight="1" x14ac:dyDescent="0.2">
      <c r="A605" s="203"/>
      <c r="B605" s="203"/>
      <c r="C605" s="203"/>
      <c r="D605" s="203"/>
      <c r="E605" s="203"/>
    </row>
    <row r="606" spans="1:5" ht="15" customHeight="1" x14ac:dyDescent="0.2">
      <c r="A606" s="203"/>
      <c r="B606" s="203"/>
      <c r="C606" s="203"/>
      <c r="D606" s="203"/>
      <c r="E606" s="203"/>
    </row>
    <row r="607" spans="1:5" ht="15" customHeight="1" x14ac:dyDescent="0.25">
      <c r="A607" s="59"/>
    </row>
    <row r="608" spans="1:5" ht="15" customHeight="1" x14ac:dyDescent="0.25">
      <c r="A608" s="25" t="s">
        <v>17</v>
      </c>
      <c r="B608" s="26"/>
      <c r="C608" s="26"/>
      <c r="D608" s="26"/>
      <c r="E608" s="26"/>
    </row>
    <row r="609" spans="1:5" ht="15" customHeight="1" x14ac:dyDescent="0.2">
      <c r="A609" s="27" t="s">
        <v>33</v>
      </c>
      <c r="B609" s="26"/>
      <c r="C609" s="26"/>
      <c r="D609" s="26"/>
      <c r="E609" s="28" t="s">
        <v>34</v>
      </c>
    </row>
    <row r="610" spans="1:5" ht="15" customHeight="1" x14ac:dyDescent="0.25">
      <c r="A610" s="25"/>
      <c r="B610" s="54"/>
      <c r="C610" s="26"/>
      <c r="D610" s="26"/>
      <c r="E610" s="30"/>
    </row>
    <row r="611" spans="1:5" ht="15" customHeight="1" x14ac:dyDescent="0.2">
      <c r="A611" s="70"/>
      <c r="B611" s="70"/>
      <c r="C611" s="31" t="s">
        <v>36</v>
      </c>
      <c r="D611" s="32" t="s">
        <v>50</v>
      </c>
      <c r="E611" s="33" t="s">
        <v>38</v>
      </c>
    </row>
    <row r="612" spans="1:5" ht="15" customHeight="1" x14ac:dyDescent="0.2">
      <c r="A612" s="106"/>
      <c r="B612" s="72"/>
      <c r="C612" s="148">
        <v>6409</v>
      </c>
      <c r="D612" s="65" t="s">
        <v>72</v>
      </c>
      <c r="E612" s="149">
        <v>-3000000</v>
      </c>
    </row>
    <row r="613" spans="1:5" ht="15" customHeight="1" x14ac:dyDescent="0.2">
      <c r="A613" s="106"/>
      <c r="B613" s="72"/>
      <c r="C613" s="148">
        <v>6172</v>
      </c>
      <c r="D613" s="105" t="s">
        <v>58</v>
      </c>
      <c r="E613" s="149">
        <v>3000000</v>
      </c>
    </row>
    <row r="614" spans="1:5" ht="15" customHeight="1" x14ac:dyDescent="0.2">
      <c r="A614" s="134"/>
      <c r="B614" s="131"/>
      <c r="C614" s="39" t="s">
        <v>40</v>
      </c>
      <c r="D614" s="40"/>
      <c r="E614" s="41">
        <f>SUM(E612:E613)</f>
        <v>0</v>
      </c>
    </row>
    <row r="615" spans="1:5" ht="15" customHeight="1" x14ac:dyDescent="0.2"/>
    <row r="616" spans="1:5" ht="15" customHeight="1" x14ac:dyDescent="0.2"/>
    <row r="617" spans="1:5" ht="15" customHeight="1" x14ac:dyDescent="0.2"/>
    <row r="618" spans="1:5" ht="15" customHeight="1" x14ac:dyDescent="0.2"/>
    <row r="619" spans="1:5" ht="15" customHeight="1" x14ac:dyDescent="0.2"/>
    <row r="620" spans="1:5" ht="15" customHeight="1" x14ac:dyDescent="0.2"/>
    <row r="621" spans="1:5" ht="15" customHeight="1" x14ac:dyDescent="0.2"/>
    <row r="622" spans="1:5" ht="15" customHeight="1" x14ac:dyDescent="0.2"/>
    <row r="623" spans="1:5" ht="15" customHeight="1" x14ac:dyDescent="0.2"/>
    <row r="624" spans="1:5" ht="15" customHeight="1" x14ac:dyDescent="0.2"/>
    <row r="625" spans="1:5" ht="15" customHeight="1" x14ac:dyDescent="0.2"/>
    <row r="626" spans="1:5" ht="15" customHeight="1" x14ac:dyDescent="0.25">
      <c r="A626" s="23" t="s">
        <v>382</v>
      </c>
    </row>
    <row r="627" spans="1:5" ht="15" customHeight="1" x14ac:dyDescent="0.2">
      <c r="A627" s="204" t="s">
        <v>224</v>
      </c>
      <c r="B627" s="204"/>
      <c r="C627" s="204"/>
      <c r="D627" s="204"/>
      <c r="E627" s="204"/>
    </row>
    <row r="628" spans="1:5" ht="15" customHeight="1" x14ac:dyDescent="0.2">
      <c r="A628" s="204"/>
      <c r="B628" s="204"/>
      <c r="C628" s="204"/>
      <c r="D628" s="204"/>
      <c r="E628" s="204"/>
    </row>
    <row r="629" spans="1:5" ht="15" customHeight="1" x14ac:dyDescent="0.2">
      <c r="A629" s="201" t="s">
        <v>383</v>
      </c>
      <c r="B629" s="201"/>
      <c r="C629" s="201"/>
      <c r="D629" s="201"/>
      <c r="E629" s="201"/>
    </row>
    <row r="630" spans="1:5" ht="15" customHeight="1" x14ac:dyDescent="0.2">
      <c r="A630" s="201"/>
      <c r="B630" s="201"/>
      <c r="C630" s="201"/>
      <c r="D630" s="201"/>
      <c r="E630" s="201"/>
    </row>
    <row r="631" spans="1:5" ht="15" customHeight="1" x14ac:dyDescent="0.2">
      <c r="A631" s="201"/>
      <c r="B631" s="201"/>
      <c r="C631" s="201"/>
      <c r="D631" s="201"/>
      <c r="E631" s="201"/>
    </row>
    <row r="632" spans="1:5" ht="15" customHeight="1" x14ac:dyDescent="0.2">
      <c r="A632" s="201"/>
      <c r="B632" s="201"/>
      <c r="C632" s="201"/>
      <c r="D632" s="201"/>
      <c r="E632" s="201"/>
    </row>
    <row r="633" spans="1:5" ht="15" customHeight="1" x14ac:dyDescent="0.2">
      <c r="A633" s="201"/>
      <c r="B633" s="201"/>
      <c r="C633" s="201"/>
      <c r="D633" s="201"/>
      <c r="E633" s="201"/>
    </row>
    <row r="634" spans="1:5" ht="15" customHeight="1" x14ac:dyDescent="0.2">
      <c r="A634" s="201"/>
      <c r="B634" s="201"/>
      <c r="C634" s="201"/>
      <c r="D634" s="201"/>
      <c r="E634" s="201"/>
    </row>
    <row r="635" spans="1:5" ht="15" customHeight="1" x14ac:dyDescent="0.2">
      <c r="A635" s="150"/>
      <c r="B635" s="150"/>
      <c r="C635" s="150"/>
      <c r="D635" s="150"/>
      <c r="E635" s="150"/>
    </row>
    <row r="636" spans="1:5" ht="15" customHeight="1" x14ac:dyDescent="0.25">
      <c r="A636" s="25" t="s">
        <v>17</v>
      </c>
      <c r="B636" s="26"/>
      <c r="C636" s="26"/>
      <c r="D636" s="26"/>
      <c r="E636" s="26"/>
    </row>
    <row r="637" spans="1:5" ht="15" customHeight="1" x14ac:dyDescent="0.2">
      <c r="A637" s="27" t="s">
        <v>33</v>
      </c>
      <c r="B637" s="26"/>
      <c r="C637" s="26"/>
      <c r="D637" s="26"/>
      <c r="E637" s="28" t="s">
        <v>34</v>
      </c>
    </row>
    <row r="638" spans="1:5" ht="15" customHeight="1" x14ac:dyDescent="0.25">
      <c r="A638" s="25"/>
      <c r="B638" s="54"/>
      <c r="C638" s="26"/>
      <c r="D638" s="26"/>
      <c r="E638" s="30"/>
    </row>
    <row r="639" spans="1:5" ht="15" customHeight="1" x14ac:dyDescent="0.2">
      <c r="A639" s="70"/>
      <c r="B639" s="70"/>
      <c r="C639" s="31" t="s">
        <v>36</v>
      </c>
      <c r="D639" s="77" t="s">
        <v>50</v>
      </c>
      <c r="E639" s="33" t="s">
        <v>38</v>
      </c>
    </row>
    <row r="640" spans="1:5" ht="15" customHeight="1" x14ac:dyDescent="0.2">
      <c r="A640" s="106"/>
      <c r="B640" s="72"/>
      <c r="C640" s="148">
        <v>6409</v>
      </c>
      <c r="D640" s="74" t="s">
        <v>82</v>
      </c>
      <c r="E640" s="149">
        <v>-20000</v>
      </c>
    </row>
    <row r="641" spans="1:5" ht="15" customHeight="1" x14ac:dyDescent="0.2">
      <c r="A641" s="134"/>
      <c r="B641" s="131"/>
      <c r="C641" s="39" t="s">
        <v>40</v>
      </c>
      <c r="D641" s="40"/>
      <c r="E641" s="41">
        <f>E640</f>
        <v>-20000</v>
      </c>
    </row>
    <row r="642" spans="1:5" ht="15" customHeight="1" x14ac:dyDescent="0.2">
      <c r="A642" s="134"/>
      <c r="B642" s="131"/>
      <c r="C642" s="116"/>
      <c r="D642" s="26"/>
      <c r="E642" s="117"/>
    </row>
    <row r="643" spans="1:5" ht="15" customHeight="1" x14ac:dyDescent="0.25">
      <c r="A643" s="25" t="s">
        <v>17</v>
      </c>
      <c r="B643" s="26"/>
      <c r="C643" s="26"/>
      <c r="D643" s="26"/>
      <c r="E643" s="54"/>
    </row>
    <row r="644" spans="1:5" ht="15" customHeight="1" x14ac:dyDescent="0.2">
      <c r="A644" s="27" t="s">
        <v>48</v>
      </c>
      <c r="B644" s="26"/>
      <c r="C644" s="26"/>
      <c r="D644" s="26"/>
      <c r="E644" s="28" t="s">
        <v>49</v>
      </c>
    </row>
    <row r="645" spans="1:5" ht="15" customHeight="1" x14ac:dyDescent="0.2">
      <c r="A645" s="27"/>
      <c r="B645" s="54"/>
      <c r="C645" s="26"/>
      <c r="D645" s="26"/>
      <c r="E645" s="30"/>
    </row>
    <row r="646" spans="1:5" ht="15" customHeight="1" x14ac:dyDescent="0.2">
      <c r="A646" s="70"/>
      <c r="B646" s="70"/>
      <c r="C646" s="31" t="s">
        <v>36</v>
      </c>
      <c r="D646" s="77" t="s">
        <v>50</v>
      </c>
      <c r="E646" s="33" t="s">
        <v>38</v>
      </c>
    </row>
    <row r="647" spans="1:5" ht="15" customHeight="1" x14ac:dyDescent="0.2">
      <c r="A647" s="70"/>
      <c r="B647" s="70"/>
      <c r="C647" s="73">
        <v>3741</v>
      </c>
      <c r="D647" s="74" t="s">
        <v>82</v>
      </c>
      <c r="E647" s="75">
        <v>20000</v>
      </c>
    </row>
    <row r="648" spans="1:5" ht="15" customHeight="1" x14ac:dyDescent="0.2">
      <c r="A648" s="76"/>
      <c r="B648" s="76"/>
      <c r="C648" s="39" t="s">
        <v>40</v>
      </c>
      <c r="D648" s="40"/>
      <c r="E648" s="41">
        <f>SUM(E647:E647)</f>
        <v>20000</v>
      </c>
    </row>
    <row r="649" spans="1:5" ht="15" customHeight="1" x14ac:dyDescent="0.2"/>
    <row r="650" spans="1:5" ht="15" customHeight="1" x14ac:dyDescent="0.2"/>
    <row r="651" spans="1:5" ht="15" customHeight="1" x14ac:dyDescent="0.25">
      <c r="A651" s="23" t="s">
        <v>384</v>
      </c>
    </row>
    <row r="652" spans="1:5" ht="15" customHeight="1" x14ac:dyDescent="0.2">
      <c r="A652" s="203" t="s">
        <v>103</v>
      </c>
      <c r="B652" s="203"/>
      <c r="C652" s="203"/>
      <c r="D652" s="203"/>
      <c r="E652" s="203"/>
    </row>
    <row r="653" spans="1:5" ht="15" customHeight="1" x14ac:dyDescent="0.2">
      <c r="A653" s="203"/>
      <c r="B653" s="203"/>
      <c r="C653" s="203"/>
      <c r="D653" s="203"/>
      <c r="E653" s="203"/>
    </row>
    <row r="654" spans="1:5" ht="15" customHeight="1" x14ac:dyDescent="0.2">
      <c r="A654" s="203" t="s">
        <v>385</v>
      </c>
      <c r="B654" s="203"/>
      <c r="C654" s="203"/>
      <c r="D654" s="203"/>
      <c r="E654" s="203"/>
    </row>
    <row r="655" spans="1:5" ht="15" customHeight="1" x14ac:dyDescent="0.2">
      <c r="A655" s="203"/>
      <c r="B655" s="203"/>
      <c r="C655" s="203"/>
      <c r="D655" s="203"/>
      <c r="E655" s="203"/>
    </row>
    <row r="656" spans="1:5" ht="15" customHeight="1" x14ac:dyDescent="0.2">
      <c r="A656" s="203"/>
      <c r="B656" s="203"/>
      <c r="C656" s="203"/>
      <c r="D656" s="203"/>
      <c r="E656" s="203"/>
    </row>
    <row r="657" spans="1:5" ht="15" customHeight="1" x14ac:dyDescent="0.2">
      <c r="A657" s="203"/>
      <c r="B657" s="203"/>
      <c r="C657" s="203"/>
      <c r="D657" s="203"/>
      <c r="E657" s="203"/>
    </row>
    <row r="658" spans="1:5" ht="15" customHeight="1" x14ac:dyDescent="0.2">
      <c r="A658" s="203"/>
      <c r="B658" s="203"/>
      <c r="C658" s="203"/>
      <c r="D658" s="203"/>
      <c r="E658" s="203"/>
    </row>
    <row r="659" spans="1:5" ht="15" customHeight="1" x14ac:dyDescent="0.2">
      <c r="A659" s="203"/>
      <c r="B659" s="203"/>
      <c r="C659" s="203"/>
      <c r="D659" s="203"/>
      <c r="E659" s="203"/>
    </row>
    <row r="660" spans="1:5" ht="15" customHeight="1" x14ac:dyDescent="0.2">
      <c r="A660" s="203"/>
      <c r="B660" s="203"/>
      <c r="C660" s="203"/>
      <c r="D660" s="203"/>
      <c r="E660" s="203"/>
    </row>
    <row r="661" spans="1:5" ht="15" customHeight="1" x14ac:dyDescent="0.2"/>
    <row r="662" spans="1:5" ht="15" customHeight="1" x14ac:dyDescent="0.25">
      <c r="A662" s="25" t="s">
        <v>17</v>
      </c>
      <c r="B662" s="26"/>
      <c r="C662" s="26"/>
      <c r="D662" s="26"/>
      <c r="E662" s="54"/>
    </row>
    <row r="663" spans="1:5" ht="15" customHeight="1" x14ac:dyDescent="0.2">
      <c r="A663" s="87" t="s">
        <v>62</v>
      </c>
      <c r="B663" s="26"/>
      <c r="C663" s="26"/>
      <c r="D663" s="26"/>
      <c r="E663" s="28" t="s">
        <v>68</v>
      </c>
    </row>
    <row r="664" spans="1:5" ht="15" customHeight="1" x14ac:dyDescent="0.2">
      <c r="A664" s="54"/>
      <c r="B664" s="42"/>
      <c r="C664" s="26"/>
      <c r="E664" s="30"/>
    </row>
    <row r="665" spans="1:5" ht="15" customHeight="1" x14ac:dyDescent="0.2">
      <c r="C665" s="31" t="s">
        <v>36</v>
      </c>
      <c r="D665" s="32" t="s">
        <v>50</v>
      </c>
      <c r="E665" s="44" t="s">
        <v>38</v>
      </c>
    </row>
    <row r="666" spans="1:5" ht="15" customHeight="1" x14ac:dyDescent="0.2">
      <c r="C666" s="73">
        <v>3522</v>
      </c>
      <c r="D666" s="79" t="s">
        <v>71</v>
      </c>
      <c r="E666" s="37">
        <v>-119115</v>
      </c>
    </row>
    <row r="667" spans="1:5" ht="15" customHeight="1" x14ac:dyDescent="0.2">
      <c r="C667" s="39" t="s">
        <v>40</v>
      </c>
      <c r="D667" s="40"/>
      <c r="E667" s="41">
        <f>SUM(E666:E666)</f>
        <v>-119115</v>
      </c>
    </row>
    <row r="668" spans="1:5" ht="15" customHeight="1" x14ac:dyDescent="0.2"/>
    <row r="669" spans="1:5" ht="15" customHeight="1" x14ac:dyDescent="0.25">
      <c r="A669" s="51" t="s">
        <v>17</v>
      </c>
      <c r="B669" s="88"/>
      <c r="C669" s="52"/>
      <c r="D669" s="52"/>
      <c r="E669" s="52"/>
    </row>
    <row r="670" spans="1:5" ht="15" customHeight="1" x14ac:dyDescent="0.2">
      <c r="A670" s="87" t="s">
        <v>33</v>
      </c>
      <c r="B670" s="88"/>
      <c r="C670" s="52"/>
      <c r="D670" s="52"/>
      <c r="E670" s="53" t="s">
        <v>34</v>
      </c>
    </row>
    <row r="671" spans="1:5" ht="15" customHeight="1" x14ac:dyDescent="0.25">
      <c r="A671" s="51"/>
      <c r="B671" s="89"/>
      <c r="C671" s="52"/>
      <c r="D671" s="52"/>
      <c r="E671" s="90"/>
    </row>
    <row r="672" spans="1:5" ht="15" customHeight="1" x14ac:dyDescent="0.2">
      <c r="A672" s="69"/>
      <c r="B672" s="69"/>
      <c r="C672" s="44" t="s">
        <v>36</v>
      </c>
      <c r="D672" s="91" t="s">
        <v>50</v>
      </c>
      <c r="E672" s="44" t="s">
        <v>38</v>
      </c>
    </row>
    <row r="673" spans="1:5" ht="15" customHeight="1" x14ac:dyDescent="0.2">
      <c r="A673" s="92"/>
      <c r="B673" s="78"/>
      <c r="C673" s="93">
        <v>6409</v>
      </c>
      <c r="D673" s="65" t="s">
        <v>72</v>
      </c>
      <c r="E673" s="94">
        <v>119115</v>
      </c>
    </row>
    <row r="674" spans="1:5" ht="15" customHeight="1" x14ac:dyDescent="0.2">
      <c r="A674" s="92"/>
      <c r="B674" s="95"/>
      <c r="C674" s="66" t="s">
        <v>40</v>
      </c>
      <c r="D674" s="96"/>
      <c r="E674" s="97">
        <f>SUM(E673:E673)</f>
        <v>119115</v>
      </c>
    </row>
    <row r="675" spans="1:5" ht="15" customHeight="1" x14ac:dyDescent="0.2"/>
    <row r="676" spans="1:5" ht="15" customHeight="1" x14ac:dyDescent="0.2"/>
    <row r="677" spans="1:5" ht="15" customHeight="1" x14ac:dyDescent="0.2"/>
    <row r="678" spans="1:5" ht="15" customHeight="1" x14ac:dyDescent="0.25">
      <c r="A678" s="23" t="s">
        <v>386</v>
      </c>
    </row>
    <row r="679" spans="1:5" ht="15" customHeight="1" x14ac:dyDescent="0.2">
      <c r="A679" s="204" t="s">
        <v>387</v>
      </c>
      <c r="B679" s="204"/>
      <c r="C679" s="204"/>
      <c r="D679" s="204"/>
      <c r="E679" s="204"/>
    </row>
    <row r="680" spans="1:5" ht="15" customHeight="1" x14ac:dyDescent="0.2">
      <c r="A680" s="204"/>
      <c r="B680" s="204"/>
      <c r="C680" s="204"/>
      <c r="D680" s="204"/>
      <c r="E680" s="204"/>
    </row>
    <row r="681" spans="1:5" ht="15" customHeight="1" x14ac:dyDescent="0.2">
      <c r="A681" s="204"/>
      <c r="B681" s="204"/>
      <c r="C681" s="204"/>
      <c r="D681" s="204"/>
      <c r="E681" s="204"/>
    </row>
    <row r="682" spans="1:5" ht="15" customHeight="1" x14ac:dyDescent="0.2">
      <c r="A682" s="201" t="s">
        <v>388</v>
      </c>
      <c r="B682" s="201"/>
      <c r="C682" s="201"/>
      <c r="D682" s="201"/>
      <c r="E682" s="201"/>
    </row>
    <row r="683" spans="1:5" ht="15" customHeight="1" x14ac:dyDescent="0.2">
      <c r="A683" s="201"/>
      <c r="B683" s="201"/>
      <c r="C683" s="201"/>
      <c r="D683" s="201"/>
      <c r="E683" s="201"/>
    </row>
    <row r="684" spans="1:5" ht="15" customHeight="1" x14ac:dyDescent="0.2">
      <c r="A684" s="201"/>
      <c r="B684" s="201"/>
      <c r="C684" s="201"/>
      <c r="D684" s="201"/>
      <c r="E684" s="201"/>
    </row>
    <row r="685" spans="1:5" ht="15" customHeight="1" x14ac:dyDescent="0.2">
      <c r="A685" s="201"/>
      <c r="B685" s="201"/>
      <c r="C685" s="201"/>
      <c r="D685" s="201"/>
      <c r="E685" s="201"/>
    </row>
    <row r="686" spans="1:5" ht="15" customHeight="1" x14ac:dyDescent="0.2">
      <c r="A686" s="201"/>
      <c r="B686" s="201"/>
      <c r="C686" s="201"/>
      <c r="D686" s="201"/>
      <c r="E686" s="201"/>
    </row>
    <row r="687" spans="1:5" ht="15" customHeight="1" x14ac:dyDescent="0.2">
      <c r="A687" s="201"/>
      <c r="B687" s="201"/>
      <c r="C687" s="201"/>
      <c r="D687" s="201"/>
      <c r="E687" s="201"/>
    </row>
    <row r="688" spans="1:5" ht="15" customHeight="1" x14ac:dyDescent="0.2">
      <c r="A688" s="201"/>
      <c r="B688" s="201"/>
      <c r="C688" s="201"/>
      <c r="D688" s="201"/>
      <c r="E688" s="201"/>
    </row>
    <row r="689" spans="1:5" ht="15" customHeight="1" x14ac:dyDescent="0.2">
      <c r="A689" s="201"/>
      <c r="B689" s="201"/>
      <c r="C689" s="201"/>
      <c r="D689" s="201"/>
      <c r="E689" s="201"/>
    </row>
    <row r="690" spans="1:5" ht="15" customHeight="1" x14ac:dyDescent="0.2">
      <c r="A690" s="201"/>
      <c r="B690" s="201"/>
      <c r="C690" s="201"/>
      <c r="D690" s="201"/>
      <c r="E690" s="201"/>
    </row>
    <row r="691" spans="1:5" ht="15" customHeight="1" x14ac:dyDescent="0.2">
      <c r="A691" s="201"/>
      <c r="B691" s="201"/>
      <c r="C691" s="201"/>
      <c r="D691" s="201"/>
      <c r="E691" s="201"/>
    </row>
    <row r="692" spans="1:5" ht="15" customHeight="1" x14ac:dyDescent="0.2"/>
    <row r="693" spans="1:5" ht="15" customHeight="1" x14ac:dyDescent="0.25">
      <c r="A693" s="51" t="s">
        <v>17</v>
      </c>
      <c r="B693" s="52"/>
      <c r="C693" s="52"/>
      <c r="D693" s="52"/>
      <c r="E693" s="52"/>
    </row>
    <row r="694" spans="1:5" ht="15" customHeight="1" x14ac:dyDescent="0.2">
      <c r="A694" s="87" t="s">
        <v>33</v>
      </c>
      <c r="B694" s="52"/>
      <c r="C694" s="52"/>
      <c r="D694" s="52"/>
      <c r="E694" s="53" t="s">
        <v>34</v>
      </c>
    </row>
    <row r="695" spans="1:5" ht="15" customHeight="1" x14ac:dyDescent="0.25">
      <c r="A695" s="51"/>
      <c r="B695" s="61"/>
      <c r="C695" s="52"/>
      <c r="D695" s="52"/>
      <c r="E695" s="90"/>
    </row>
    <row r="696" spans="1:5" ht="15" customHeight="1" x14ac:dyDescent="0.2">
      <c r="B696" s="44" t="s">
        <v>35</v>
      </c>
      <c r="C696" s="44" t="s">
        <v>36</v>
      </c>
      <c r="D696" s="64" t="s">
        <v>50</v>
      </c>
      <c r="E696" s="33" t="s">
        <v>38</v>
      </c>
    </row>
    <row r="697" spans="1:5" ht="15" customHeight="1" x14ac:dyDescent="0.2">
      <c r="B697" s="118">
        <v>13307</v>
      </c>
      <c r="C697" s="93">
        <v>4324</v>
      </c>
      <c r="D697" s="147" t="s">
        <v>72</v>
      </c>
      <c r="E697" s="94">
        <f>-60040-215080-1520</f>
        <v>-276640</v>
      </c>
    </row>
    <row r="698" spans="1:5" ht="15" customHeight="1" x14ac:dyDescent="0.2">
      <c r="B698" s="58"/>
      <c r="C698" s="66" t="s">
        <v>40</v>
      </c>
      <c r="D698" s="96"/>
      <c r="E698" s="97">
        <f>SUM(E697:E697)</f>
        <v>-276640</v>
      </c>
    </row>
    <row r="699" spans="1:5" ht="15" customHeight="1" x14ac:dyDescent="0.2"/>
    <row r="700" spans="1:5" ht="15" customHeight="1" x14ac:dyDescent="0.25">
      <c r="A700" s="25" t="s">
        <v>17</v>
      </c>
      <c r="B700" s="26"/>
      <c r="C700" s="26"/>
      <c r="D700" s="26"/>
      <c r="E700" s="26"/>
    </row>
    <row r="701" spans="1:5" ht="15" customHeight="1" x14ac:dyDescent="0.2">
      <c r="A701" s="27" t="s">
        <v>41</v>
      </c>
      <c r="B701" s="54"/>
      <c r="C701" s="54"/>
      <c r="D701" s="54"/>
      <c r="E701" s="54" t="s">
        <v>42</v>
      </c>
    </row>
    <row r="702" spans="1:5" ht="15" customHeight="1" x14ac:dyDescent="0.2">
      <c r="A702" s="54"/>
      <c r="B702" s="42"/>
      <c r="C702" s="26"/>
      <c r="D702" s="54"/>
      <c r="E702" s="43"/>
    </row>
    <row r="703" spans="1:5" ht="15" customHeight="1" x14ac:dyDescent="0.2">
      <c r="B703" s="44" t="s">
        <v>35</v>
      </c>
      <c r="C703" s="31" t="s">
        <v>36</v>
      </c>
      <c r="D703" s="45" t="s">
        <v>37</v>
      </c>
      <c r="E703" s="33" t="s">
        <v>38</v>
      </c>
    </row>
    <row r="704" spans="1:5" ht="15" customHeight="1" x14ac:dyDescent="0.2">
      <c r="B704" s="118">
        <v>13307</v>
      </c>
      <c r="C704" s="73"/>
      <c r="D704" s="47" t="s">
        <v>43</v>
      </c>
      <c r="E704" s="137">
        <v>60040</v>
      </c>
    </row>
    <row r="705" spans="1:7" ht="15" customHeight="1" x14ac:dyDescent="0.2">
      <c r="B705" s="58"/>
      <c r="C705" s="39" t="s">
        <v>40</v>
      </c>
      <c r="D705" s="48"/>
      <c r="E705" s="49">
        <f>SUM(E704:E704)</f>
        <v>60040</v>
      </c>
    </row>
    <row r="706" spans="1:7" ht="15" customHeight="1" x14ac:dyDescent="0.2">
      <c r="A706" s="54"/>
      <c r="B706" s="54"/>
      <c r="C706" s="54"/>
      <c r="D706" s="54"/>
      <c r="E706" s="54"/>
    </row>
    <row r="707" spans="1:7" ht="15" customHeight="1" x14ac:dyDescent="0.25">
      <c r="A707" s="25" t="s">
        <v>17</v>
      </c>
      <c r="B707" s="26"/>
      <c r="C707" s="26"/>
      <c r="D707" s="26"/>
      <c r="E707" s="26"/>
    </row>
    <row r="708" spans="1:7" ht="15" customHeight="1" x14ac:dyDescent="0.2">
      <c r="A708" s="27" t="s">
        <v>185</v>
      </c>
      <c r="B708" s="54"/>
      <c r="C708" s="54"/>
      <c r="D708" s="54"/>
      <c r="E708" s="54" t="s">
        <v>186</v>
      </c>
    </row>
    <row r="709" spans="1:7" ht="15" customHeight="1" x14ac:dyDescent="0.2">
      <c r="A709" s="54"/>
      <c r="B709" s="42"/>
      <c r="C709" s="26"/>
      <c r="D709" s="54"/>
      <c r="E709" s="43"/>
    </row>
    <row r="710" spans="1:7" ht="15" customHeight="1" x14ac:dyDescent="0.2">
      <c r="A710" s="69"/>
      <c r="B710" s="44" t="s">
        <v>35</v>
      </c>
      <c r="C710" s="31" t="s">
        <v>36</v>
      </c>
      <c r="D710" s="45" t="s">
        <v>37</v>
      </c>
      <c r="E710" s="33" t="s">
        <v>38</v>
      </c>
    </row>
    <row r="711" spans="1:7" ht="15" customHeight="1" x14ac:dyDescent="0.2">
      <c r="A711" s="76"/>
      <c r="B711" s="118">
        <v>13307</v>
      </c>
      <c r="C711" s="73"/>
      <c r="D711" s="47" t="s">
        <v>43</v>
      </c>
      <c r="E711" s="137">
        <v>215080</v>
      </c>
    </row>
    <row r="712" spans="1:7" ht="15" customHeight="1" x14ac:dyDescent="0.2">
      <c r="A712" s="103"/>
      <c r="B712" s="58"/>
      <c r="C712" s="39" t="s">
        <v>40</v>
      </c>
      <c r="D712" s="48"/>
      <c r="E712" s="49">
        <f>SUM(E711)</f>
        <v>215080</v>
      </c>
    </row>
    <row r="713" spans="1:7" ht="15" customHeight="1" x14ac:dyDescent="0.2"/>
    <row r="714" spans="1:7" ht="15" customHeight="1" x14ac:dyDescent="0.25">
      <c r="A714" s="51" t="s">
        <v>17</v>
      </c>
      <c r="B714" s="52"/>
      <c r="C714" s="52"/>
      <c r="D714" s="54"/>
      <c r="E714" s="54"/>
    </row>
    <row r="715" spans="1:7" ht="15" customHeight="1" x14ac:dyDescent="0.2">
      <c r="A715" s="27" t="s">
        <v>55</v>
      </c>
      <c r="B715" s="26"/>
      <c r="C715" s="26"/>
      <c r="D715" s="26"/>
      <c r="E715" s="28" t="s">
        <v>56</v>
      </c>
    </row>
    <row r="716" spans="1:7" ht="15" customHeight="1" x14ac:dyDescent="0.2"/>
    <row r="717" spans="1:7" ht="15" customHeight="1" x14ac:dyDescent="0.2">
      <c r="B717" s="44" t="s">
        <v>35</v>
      </c>
      <c r="C717" s="44" t="s">
        <v>36</v>
      </c>
      <c r="D717" s="77" t="s">
        <v>37</v>
      </c>
      <c r="E717" s="44" t="s">
        <v>38</v>
      </c>
    </row>
    <row r="718" spans="1:7" ht="15" customHeight="1" x14ac:dyDescent="0.2">
      <c r="B718" s="118">
        <v>13307</v>
      </c>
      <c r="C718" s="56"/>
      <c r="D718" s="47" t="s">
        <v>43</v>
      </c>
      <c r="E718" s="121">
        <v>1520</v>
      </c>
      <c r="G718" s="107">
        <f>SUM(E705,E712,E719)</f>
        <v>276640</v>
      </c>
    </row>
    <row r="719" spans="1:7" ht="15" customHeight="1" x14ac:dyDescent="0.2">
      <c r="B719" s="126"/>
      <c r="C719" s="66" t="s">
        <v>40</v>
      </c>
      <c r="D719" s="67"/>
      <c r="E719" s="68">
        <f>SUM(E718:E718)</f>
        <v>1520</v>
      </c>
    </row>
    <row r="720" spans="1:7" ht="15" customHeight="1" x14ac:dyDescent="0.2"/>
    <row r="721" spans="1:5" ht="15" customHeight="1" x14ac:dyDescent="0.2"/>
    <row r="722" spans="1:5" ht="15" customHeight="1" x14ac:dyDescent="0.2"/>
    <row r="723" spans="1:5" ht="15" customHeight="1" x14ac:dyDescent="0.2"/>
    <row r="724" spans="1:5" ht="15" customHeight="1" x14ac:dyDescent="0.2"/>
    <row r="725" spans="1:5" ht="15" customHeight="1" x14ac:dyDescent="0.2"/>
    <row r="726" spans="1:5" ht="15" customHeight="1" x14ac:dyDescent="0.2"/>
    <row r="727" spans="1:5" ht="15" customHeight="1" x14ac:dyDescent="0.2"/>
    <row r="728" spans="1:5" ht="15" customHeight="1" x14ac:dyDescent="0.2"/>
    <row r="729" spans="1:5" ht="15" customHeight="1" x14ac:dyDescent="0.2"/>
    <row r="730" spans="1:5" ht="15" customHeight="1" x14ac:dyDescent="0.25">
      <c r="A730" s="23" t="s">
        <v>389</v>
      </c>
    </row>
    <row r="731" spans="1:5" ht="15" customHeight="1" x14ac:dyDescent="0.2">
      <c r="A731" s="202" t="s">
        <v>390</v>
      </c>
      <c r="B731" s="202"/>
      <c r="C731" s="202"/>
      <c r="D731" s="202"/>
      <c r="E731" s="202"/>
    </row>
    <row r="732" spans="1:5" ht="15" customHeight="1" x14ac:dyDescent="0.2">
      <c r="A732" s="202"/>
      <c r="B732" s="202"/>
      <c r="C732" s="202"/>
      <c r="D732" s="202"/>
      <c r="E732" s="202"/>
    </row>
    <row r="733" spans="1:5" ht="15" customHeight="1" x14ac:dyDescent="0.2">
      <c r="A733" s="201" t="s">
        <v>391</v>
      </c>
      <c r="B733" s="201"/>
      <c r="C733" s="201"/>
      <c r="D733" s="201"/>
      <c r="E733" s="201"/>
    </row>
    <row r="734" spans="1:5" ht="15" customHeight="1" x14ac:dyDescent="0.2">
      <c r="A734" s="201"/>
      <c r="B734" s="201"/>
      <c r="C734" s="201"/>
      <c r="D734" s="201"/>
      <c r="E734" s="201"/>
    </row>
    <row r="735" spans="1:5" ht="15" customHeight="1" x14ac:dyDescent="0.2">
      <c r="A735" s="201"/>
      <c r="B735" s="201"/>
      <c r="C735" s="201"/>
      <c r="D735" s="201"/>
      <c r="E735" s="201"/>
    </row>
    <row r="736" spans="1:5" ht="15" customHeight="1" x14ac:dyDescent="0.2">
      <c r="A736" s="201"/>
      <c r="B736" s="201"/>
      <c r="C736" s="201"/>
      <c r="D736" s="201"/>
      <c r="E736" s="201"/>
    </row>
    <row r="737" spans="1:5" ht="15" customHeight="1" x14ac:dyDescent="0.2">
      <c r="A737" s="201"/>
      <c r="B737" s="201"/>
      <c r="C737" s="201"/>
      <c r="D737" s="201"/>
      <c r="E737" s="201"/>
    </row>
    <row r="738" spans="1:5" ht="15" customHeight="1" x14ac:dyDescent="0.2">
      <c r="A738" s="124"/>
      <c r="B738" s="124"/>
      <c r="C738" s="124"/>
      <c r="D738" s="124"/>
      <c r="E738" s="124"/>
    </row>
    <row r="739" spans="1:5" ht="15" customHeight="1" x14ac:dyDescent="0.25">
      <c r="A739" s="51" t="s">
        <v>17</v>
      </c>
      <c r="B739" s="52"/>
      <c r="C739" s="52"/>
      <c r="D739" s="52"/>
      <c r="E739" s="61"/>
    </row>
    <row r="740" spans="1:5" ht="15" customHeight="1" x14ac:dyDescent="0.2">
      <c r="A740" s="87" t="s">
        <v>94</v>
      </c>
      <c r="B740" s="52"/>
      <c r="C740" s="52"/>
      <c r="D740" s="52"/>
      <c r="E740" s="53" t="s">
        <v>95</v>
      </c>
    </row>
    <row r="741" spans="1:5" ht="15" customHeight="1" x14ac:dyDescent="0.2">
      <c r="A741" s="61"/>
      <c r="B741" s="61"/>
      <c r="C741" s="61"/>
      <c r="D741" s="61"/>
      <c r="E741" s="61"/>
    </row>
    <row r="742" spans="1:5" ht="15" customHeight="1" x14ac:dyDescent="0.2">
      <c r="A742" s="61"/>
      <c r="B742" s="61"/>
      <c r="C742" s="44" t="s">
        <v>36</v>
      </c>
      <c r="D742" s="77" t="s">
        <v>50</v>
      </c>
      <c r="E742" s="44" t="s">
        <v>38</v>
      </c>
    </row>
    <row r="743" spans="1:5" ht="15" customHeight="1" x14ac:dyDescent="0.2">
      <c r="A743" s="61"/>
      <c r="B743" s="61"/>
      <c r="C743" s="46">
        <v>2223</v>
      </c>
      <c r="D743" s="65" t="s">
        <v>51</v>
      </c>
      <c r="E743" s="37">
        <v>-13794</v>
      </c>
    </row>
    <row r="744" spans="1:5" ht="15" customHeight="1" x14ac:dyDescent="0.2">
      <c r="A744" s="61"/>
      <c r="B744" s="61"/>
      <c r="C744" s="66" t="s">
        <v>40</v>
      </c>
      <c r="D744" s="67"/>
      <c r="E744" s="68">
        <f>SUM(E743:E743)</f>
        <v>-13794</v>
      </c>
    </row>
    <row r="745" spans="1:5" ht="15" customHeight="1" x14ac:dyDescent="0.2"/>
    <row r="746" spans="1:5" ht="15" customHeight="1" x14ac:dyDescent="0.25">
      <c r="A746" s="51" t="s">
        <v>17</v>
      </c>
      <c r="B746" s="52"/>
      <c r="C746" s="52"/>
      <c r="D746" s="52"/>
      <c r="E746" s="52"/>
    </row>
    <row r="747" spans="1:5" ht="15" customHeight="1" x14ac:dyDescent="0.2">
      <c r="A747" s="27" t="s">
        <v>392</v>
      </c>
      <c r="B747" s="26"/>
      <c r="C747" s="26"/>
      <c r="D747" s="26"/>
      <c r="E747" s="28" t="s">
        <v>393</v>
      </c>
    </row>
    <row r="748" spans="1:5" ht="15" customHeight="1" x14ac:dyDescent="0.2">
      <c r="A748" s="173"/>
      <c r="B748" s="174"/>
      <c r="C748" s="26"/>
      <c r="D748" s="26"/>
      <c r="E748" s="30"/>
    </row>
    <row r="749" spans="1:5" ht="15" customHeight="1" x14ac:dyDescent="0.2">
      <c r="A749" s="69"/>
      <c r="B749" s="70"/>
      <c r="C749" s="31" t="s">
        <v>36</v>
      </c>
      <c r="D749" s="77" t="s">
        <v>50</v>
      </c>
      <c r="E749" s="33" t="s">
        <v>38</v>
      </c>
    </row>
    <row r="750" spans="1:5" ht="15" customHeight="1" x14ac:dyDescent="0.2">
      <c r="A750" s="106"/>
      <c r="B750" s="72"/>
      <c r="C750" s="46">
        <v>6172</v>
      </c>
      <c r="D750" s="65" t="s">
        <v>51</v>
      </c>
      <c r="E750" s="37">
        <v>13794</v>
      </c>
    </row>
    <row r="751" spans="1:5" ht="15" customHeight="1" x14ac:dyDescent="0.2">
      <c r="A751" s="103"/>
      <c r="B751" s="176"/>
      <c r="C751" s="39" t="s">
        <v>40</v>
      </c>
      <c r="D751" s="40"/>
      <c r="E751" s="41">
        <f>SUM(E750:E750)</f>
        <v>13794</v>
      </c>
    </row>
    <row r="752" spans="1:5" ht="15" customHeight="1" x14ac:dyDescent="0.2"/>
    <row r="753" spans="1:5" ht="15" customHeight="1" x14ac:dyDescent="0.2"/>
    <row r="754" spans="1:5" ht="15" customHeight="1" x14ac:dyDescent="0.25">
      <c r="A754" s="23" t="s">
        <v>394</v>
      </c>
    </row>
    <row r="755" spans="1:5" ht="15" customHeight="1" x14ac:dyDescent="0.2">
      <c r="A755" s="202" t="s">
        <v>395</v>
      </c>
      <c r="B755" s="202"/>
      <c r="C755" s="202"/>
      <c r="D755" s="202"/>
      <c r="E755" s="202"/>
    </row>
    <row r="756" spans="1:5" ht="15" customHeight="1" x14ac:dyDescent="0.2">
      <c r="A756" s="202"/>
      <c r="B756" s="202"/>
      <c r="C756" s="202"/>
      <c r="D756" s="202"/>
      <c r="E756" s="202"/>
    </row>
    <row r="757" spans="1:5" ht="15" customHeight="1" x14ac:dyDescent="0.2">
      <c r="A757" s="201" t="s">
        <v>396</v>
      </c>
      <c r="B757" s="201"/>
      <c r="C757" s="201"/>
      <c r="D757" s="201"/>
      <c r="E757" s="201"/>
    </row>
    <row r="758" spans="1:5" ht="15" customHeight="1" x14ac:dyDescent="0.2">
      <c r="A758" s="201"/>
      <c r="B758" s="201"/>
      <c r="C758" s="201"/>
      <c r="D758" s="201"/>
      <c r="E758" s="201"/>
    </row>
    <row r="759" spans="1:5" ht="15" customHeight="1" x14ac:dyDescent="0.2">
      <c r="A759" s="201"/>
      <c r="B759" s="201"/>
      <c r="C759" s="201"/>
      <c r="D759" s="201"/>
      <c r="E759" s="201"/>
    </row>
    <row r="760" spans="1:5" ht="15" customHeight="1" x14ac:dyDescent="0.2">
      <c r="A760" s="201"/>
      <c r="B760" s="201"/>
      <c r="C760" s="201"/>
      <c r="D760" s="201"/>
      <c r="E760" s="201"/>
    </row>
    <row r="761" spans="1:5" ht="15" customHeight="1" x14ac:dyDescent="0.2">
      <c r="A761" s="201"/>
      <c r="B761" s="201"/>
      <c r="C761" s="201"/>
      <c r="D761" s="201"/>
      <c r="E761" s="201"/>
    </row>
    <row r="762" spans="1:5" ht="15" customHeight="1" x14ac:dyDescent="0.2">
      <c r="A762" s="201"/>
      <c r="B762" s="201"/>
      <c r="C762" s="201"/>
      <c r="D762" s="201"/>
      <c r="E762" s="201"/>
    </row>
    <row r="763" spans="1:5" ht="15" customHeight="1" x14ac:dyDescent="0.2">
      <c r="A763" s="124"/>
      <c r="B763" s="124"/>
      <c r="C763" s="124"/>
      <c r="D763" s="124"/>
      <c r="E763" s="124"/>
    </row>
    <row r="764" spans="1:5" ht="15" customHeight="1" x14ac:dyDescent="0.25">
      <c r="A764" s="51" t="s">
        <v>17</v>
      </c>
      <c r="B764" s="52"/>
      <c r="C764" s="52"/>
      <c r="D764" s="54"/>
      <c r="E764" s="54"/>
    </row>
    <row r="765" spans="1:5" ht="15" customHeight="1" x14ac:dyDescent="0.2">
      <c r="A765" s="87" t="s">
        <v>62</v>
      </c>
      <c r="B765" s="52"/>
      <c r="C765" s="52"/>
      <c r="D765" s="52"/>
      <c r="E765" s="53" t="s">
        <v>96</v>
      </c>
    </row>
    <row r="766" spans="1:5" ht="15" customHeight="1" x14ac:dyDescent="0.25">
      <c r="A766" s="189"/>
      <c r="B766" s="190"/>
      <c r="C766" s="52"/>
      <c r="D766" s="61"/>
      <c r="E766" s="63"/>
    </row>
    <row r="767" spans="1:5" ht="15" customHeight="1" x14ac:dyDescent="0.2">
      <c r="A767" s="69"/>
      <c r="B767" s="69"/>
      <c r="C767" s="44" t="s">
        <v>36</v>
      </c>
      <c r="D767" s="77" t="s">
        <v>50</v>
      </c>
      <c r="E767" s="33" t="s">
        <v>38</v>
      </c>
    </row>
    <row r="768" spans="1:5" ht="15" customHeight="1" x14ac:dyDescent="0.2">
      <c r="A768" s="71"/>
      <c r="B768" s="72"/>
      <c r="C768" s="46"/>
      <c r="D768" s="65" t="s">
        <v>71</v>
      </c>
      <c r="E768" s="37">
        <v>-170000</v>
      </c>
    </row>
    <row r="769" spans="1:5" ht="15" customHeight="1" x14ac:dyDescent="0.2">
      <c r="A769" s="95"/>
      <c r="B769" s="52"/>
      <c r="C769" s="66" t="s">
        <v>40</v>
      </c>
      <c r="D769" s="67"/>
      <c r="E769" s="68">
        <f>SUM(E768:E768)</f>
        <v>-170000</v>
      </c>
    </row>
    <row r="770" spans="1:5" ht="15" customHeight="1" x14ac:dyDescent="0.2"/>
    <row r="771" spans="1:5" ht="15" customHeight="1" x14ac:dyDescent="0.25">
      <c r="A771" s="51" t="s">
        <v>17</v>
      </c>
      <c r="B771" s="52"/>
      <c r="C771" s="52"/>
      <c r="D771" s="52"/>
      <c r="E771" s="52"/>
    </row>
    <row r="772" spans="1:5" ht="15" customHeight="1" x14ac:dyDescent="0.2">
      <c r="A772" s="27" t="s">
        <v>392</v>
      </c>
      <c r="B772" s="26"/>
      <c r="C772" s="26"/>
      <c r="D772" s="26"/>
      <c r="E772" s="28" t="s">
        <v>393</v>
      </c>
    </row>
    <row r="773" spans="1:5" ht="15" customHeight="1" x14ac:dyDescent="0.2">
      <c r="A773" s="173"/>
      <c r="B773" s="174"/>
      <c r="C773" s="26"/>
      <c r="D773" s="26"/>
      <c r="E773" s="30"/>
    </row>
    <row r="774" spans="1:5" ht="15" customHeight="1" x14ac:dyDescent="0.2">
      <c r="A774" s="69"/>
      <c r="B774" s="70"/>
      <c r="C774" s="31" t="s">
        <v>36</v>
      </c>
      <c r="D774" s="77" t="s">
        <v>50</v>
      </c>
      <c r="E774" s="33" t="s">
        <v>38</v>
      </c>
    </row>
    <row r="775" spans="1:5" ht="15" customHeight="1" x14ac:dyDescent="0.2">
      <c r="A775" s="106"/>
      <c r="B775" s="72"/>
      <c r="C775" s="46">
        <v>6172</v>
      </c>
      <c r="D775" s="65" t="s">
        <v>71</v>
      </c>
      <c r="E775" s="37">
        <v>170000</v>
      </c>
    </row>
    <row r="776" spans="1:5" ht="15" customHeight="1" x14ac:dyDescent="0.2">
      <c r="A776" s="103"/>
      <c r="B776" s="176"/>
      <c r="C776" s="39" t="s">
        <v>40</v>
      </c>
      <c r="D776" s="40"/>
      <c r="E776" s="41">
        <f>SUM(E775:E775)</f>
        <v>170000</v>
      </c>
    </row>
    <row r="777" spans="1:5" ht="15" customHeight="1" x14ac:dyDescent="0.2"/>
    <row r="778" spans="1:5" ht="15" customHeight="1" x14ac:dyDescent="0.2"/>
    <row r="779" spans="1:5" ht="15" customHeight="1" x14ac:dyDescent="0.2"/>
    <row r="780" spans="1:5" ht="15" customHeight="1" x14ac:dyDescent="0.2"/>
    <row r="781" spans="1:5" ht="15" customHeight="1" x14ac:dyDescent="0.2"/>
    <row r="782" spans="1:5" ht="15" customHeight="1" x14ac:dyDescent="0.25">
      <c r="A782" s="23" t="s">
        <v>397</v>
      </c>
    </row>
    <row r="783" spans="1:5" ht="15" customHeight="1" x14ac:dyDescent="0.2">
      <c r="A783" s="202" t="s">
        <v>398</v>
      </c>
      <c r="B783" s="202"/>
      <c r="C783" s="202"/>
      <c r="D783" s="202"/>
      <c r="E783" s="202"/>
    </row>
    <row r="784" spans="1:5" ht="15" customHeight="1" x14ac:dyDescent="0.2">
      <c r="A784" s="202"/>
      <c r="B784" s="202"/>
      <c r="C784" s="202"/>
      <c r="D784" s="202"/>
      <c r="E784" s="202"/>
    </row>
    <row r="785" spans="1:5" ht="15" customHeight="1" x14ac:dyDescent="0.2">
      <c r="A785" s="201" t="s">
        <v>399</v>
      </c>
      <c r="B785" s="201"/>
      <c r="C785" s="201"/>
      <c r="D785" s="201"/>
      <c r="E785" s="201"/>
    </row>
    <row r="786" spans="1:5" ht="15" customHeight="1" x14ac:dyDescent="0.2">
      <c r="A786" s="201"/>
      <c r="B786" s="201"/>
      <c r="C786" s="201"/>
      <c r="D786" s="201"/>
      <c r="E786" s="201"/>
    </row>
    <row r="787" spans="1:5" ht="15" customHeight="1" x14ac:dyDescent="0.2">
      <c r="A787" s="201"/>
      <c r="B787" s="201"/>
      <c r="C787" s="201"/>
      <c r="D787" s="201"/>
      <c r="E787" s="201"/>
    </row>
    <row r="788" spans="1:5" ht="15" customHeight="1" x14ac:dyDescent="0.2">
      <c r="A788" s="201"/>
      <c r="B788" s="201"/>
      <c r="C788" s="201"/>
      <c r="D788" s="201"/>
      <c r="E788" s="201"/>
    </row>
    <row r="789" spans="1:5" ht="15" customHeight="1" x14ac:dyDescent="0.2">
      <c r="A789" s="201"/>
      <c r="B789" s="201"/>
      <c r="C789" s="201"/>
      <c r="D789" s="201"/>
      <c r="E789" s="201"/>
    </row>
    <row r="790" spans="1:5" ht="15" customHeight="1" x14ac:dyDescent="0.2">
      <c r="A790" s="201"/>
      <c r="B790" s="201"/>
      <c r="C790" s="201"/>
      <c r="D790" s="201"/>
      <c r="E790" s="201"/>
    </row>
    <row r="791" spans="1:5" ht="15" customHeight="1" x14ac:dyDescent="0.2">
      <c r="A791" s="124"/>
      <c r="B791" s="124"/>
      <c r="C791" s="124"/>
      <c r="D791" s="124"/>
      <c r="E791" s="124"/>
    </row>
    <row r="792" spans="1:5" ht="15" customHeight="1" x14ac:dyDescent="0.25">
      <c r="A792" s="51" t="s">
        <v>17</v>
      </c>
      <c r="B792" s="52"/>
      <c r="C792" s="52"/>
      <c r="D792" s="54"/>
      <c r="E792" s="54"/>
    </row>
    <row r="793" spans="1:5" ht="15" customHeight="1" x14ac:dyDescent="0.2">
      <c r="A793" s="87" t="s">
        <v>62</v>
      </c>
      <c r="B793" s="52"/>
      <c r="C793" s="52"/>
      <c r="D793" s="52"/>
      <c r="E793" s="53" t="s">
        <v>96</v>
      </c>
    </row>
    <row r="794" spans="1:5" ht="15" customHeight="1" x14ac:dyDescent="0.25">
      <c r="A794" s="189"/>
      <c r="B794" s="190"/>
      <c r="C794" s="52"/>
      <c r="D794" s="61"/>
      <c r="E794" s="63"/>
    </row>
    <row r="795" spans="1:5" ht="15" customHeight="1" x14ac:dyDescent="0.2">
      <c r="A795" s="69"/>
      <c r="B795" s="69"/>
      <c r="C795" s="44" t="s">
        <v>36</v>
      </c>
      <c r="D795" s="77" t="s">
        <v>50</v>
      </c>
      <c r="E795" s="33" t="s">
        <v>38</v>
      </c>
    </row>
    <row r="796" spans="1:5" ht="15" customHeight="1" x14ac:dyDescent="0.2">
      <c r="A796" s="71"/>
      <c r="B796" s="72"/>
      <c r="C796" s="46"/>
      <c r="D796" s="65" t="s">
        <v>71</v>
      </c>
      <c r="E796" s="37">
        <v>-200000</v>
      </c>
    </row>
    <row r="797" spans="1:5" ht="15" customHeight="1" x14ac:dyDescent="0.2">
      <c r="A797" s="95"/>
      <c r="B797" s="52"/>
      <c r="C797" s="66" t="s">
        <v>40</v>
      </c>
      <c r="D797" s="67"/>
      <c r="E797" s="68">
        <f>SUM(E796:E796)</f>
        <v>-200000</v>
      </c>
    </row>
    <row r="798" spans="1:5" ht="15" customHeight="1" x14ac:dyDescent="0.2"/>
    <row r="799" spans="1:5" ht="15" customHeight="1" x14ac:dyDescent="0.25">
      <c r="A799" s="25" t="s">
        <v>17</v>
      </c>
    </row>
    <row r="800" spans="1:5" ht="15" customHeight="1" x14ac:dyDescent="0.2">
      <c r="A800" s="27" t="s">
        <v>92</v>
      </c>
      <c r="B800" s="26"/>
      <c r="C800" s="26"/>
      <c r="D800" s="26"/>
      <c r="E800" s="28" t="s">
        <v>93</v>
      </c>
    </row>
    <row r="801" spans="1:5" ht="15" customHeight="1" x14ac:dyDescent="0.2"/>
    <row r="802" spans="1:5" ht="15" customHeight="1" x14ac:dyDescent="0.2">
      <c r="B802" s="44" t="s">
        <v>35</v>
      </c>
      <c r="C802" s="44" t="s">
        <v>36</v>
      </c>
      <c r="D802" s="77" t="s">
        <v>37</v>
      </c>
      <c r="E802" s="44" t="s">
        <v>38</v>
      </c>
    </row>
    <row r="803" spans="1:5" ht="15" customHeight="1" x14ac:dyDescent="0.2">
      <c r="B803" s="120">
        <v>24</v>
      </c>
      <c r="C803" s="56"/>
      <c r="D803" s="65" t="s">
        <v>90</v>
      </c>
      <c r="E803" s="121">
        <v>200000</v>
      </c>
    </row>
    <row r="804" spans="1:5" ht="15" customHeight="1" x14ac:dyDescent="0.2">
      <c r="B804" s="126"/>
      <c r="C804" s="66" t="s">
        <v>40</v>
      </c>
      <c r="D804" s="67"/>
      <c r="E804" s="68">
        <f>SUM(E803:E803)</f>
        <v>200000</v>
      </c>
    </row>
    <row r="805" spans="1:5" ht="15" customHeight="1" x14ac:dyDescent="0.2"/>
    <row r="806" spans="1:5" ht="15" customHeight="1" x14ac:dyDescent="0.2"/>
    <row r="807" spans="1:5" ht="15" customHeight="1" x14ac:dyDescent="0.25">
      <c r="A807" s="23" t="s">
        <v>400</v>
      </c>
    </row>
    <row r="808" spans="1:5" ht="15" customHeight="1" x14ac:dyDescent="0.2">
      <c r="A808" s="204" t="s">
        <v>401</v>
      </c>
      <c r="B808" s="204"/>
      <c r="C808" s="204"/>
      <c r="D808" s="204"/>
      <c r="E808" s="204"/>
    </row>
    <row r="809" spans="1:5" ht="15" customHeight="1" x14ac:dyDescent="0.2">
      <c r="A809" s="204"/>
      <c r="B809" s="204"/>
      <c r="C809" s="204"/>
      <c r="D809" s="204"/>
      <c r="E809" s="204"/>
    </row>
    <row r="810" spans="1:5" ht="15" customHeight="1" x14ac:dyDescent="0.2">
      <c r="A810" s="201" t="s">
        <v>402</v>
      </c>
      <c r="B810" s="201"/>
      <c r="C810" s="201"/>
      <c r="D810" s="201"/>
      <c r="E810" s="201"/>
    </row>
    <row r="811" spans="1:5" ht="15" customHeight="1" x14ac:dyDescent="0.2">
      <c r="A811" s="201"/>
      <c r="B811" s="201"/>
      <c r="C811" s="201"/>
      <c r="D811" s="201"/>
      <c r="E811" s="201"/>
    </row>
    <row r="812" spans="1:5" ht="15" customHeight="1" x14ac:dyDescent="0.2">
      <c r="A812" s="201"/>
      <c r="B812" s="201"/>
      <c r="C812" s="201"/>
      <c r="D812" s="201"/>
      <c r="E812" s="201"/>
    </row>
    <row r="813" spans="1:5" ht="15" customHeight="1" x14ac:dyDescent="0.2">
      <c r="A813" s="201"/>
      <c r="B813" s="201"/>
      <c r="C813" s="201"/>
      <c r="D813" s="201"/>
      <c r="E813" s="201"/>
    </row>
    <row r="814" spans="1:5" ht="15" customHeight="1" x14ac:dyDescent="0.2">
      <c r="A814" s="201"/>
      <c r="B814" s="201"/>
      <c r="C814" s="201"/>
      <c r="D814" s="201"/>
      <c r="E814" s="201"/>
    </row>
    <row r="815" spans="1:5" ht="15" customHeight="1" x14ac:dyDescent="0.2">
      <c r="A815" s="201"/>
      <c r="B815" s="201"/>
      <c r="C815" s="201"/>
      <c r="D815" s="201"/>
      <c r="E815" s="201"/>
    </row>
    <row r="816" spans="1:5" ht="15" customHeight="1" x14ac:dyDescent="0.2">
      <c r="A816" s="26"/>
      <c r="B816" s="173"/>
      <c r="C816" s="116"/>
      <c r="D816" s="26"/>
      <c r="E816" s="125"/>
    </row>
    <row r="817" spans="1:5" ht="15" customHeight="1" x14ac:dyDescent="0.25">
      <c r="A817" s="25" t="s">
        <v>17</v>
      </c>
      <c r="B817" s="26"/>
      <c r="C817" s="26"/>
      <c r="D817" s="26"/>
      <c r="E817" s="54"/>
    </row>
    <row r="818" spans="1:5" ht="15" customHeight="1" x14ac:dyDescent="0.2">
      <c r="A818" s="27" t="s">
        <v>213</v>
      </c>
      <c r="B818" s="26"/>
      <c r="C818" s="26"/>
      <c r="D818" s="26"/>
      <c r="E818" s="28" t="s">
        <v>88</v>
      </c>
    </row>
    <row r="819" spans="1:5" ht="15" customHeight="1" x14ac:dyDescent="0.2">
      <c r="A819" s="27"/>
      <c r="B819" s="54"/>
      <c r="C819" s="26"/>
      <c r="D819" s="26"/>
      <c r="E819" s="30"/>
    </row>
    <row r="820" spans="1:5" ht="15" customHeight="1" x14ac:dyDescent="0.2">
      <c r="A820" s="70"/>
      <c r="B820" s="70"/>
      <c r="C820" s="31" t="s">
        <v>36</v>
      </c>
      <c r="D820" s="77" t="s">
        <v>50</v>
      </c>
      <c r="E820" s="44" t="s">
        <v>38</v>
      </c>
    </row>
    <row r="821" spans="1:5" ht="15" customHeight="1" x14ac:dyDescent="0.2">
      <c r="A821" s="106"/>
      <c r="B821" s="72"/>
      <c r="C821" s="73">
        <v>2143</v>
      </c>
      <c r="D821" s="74" t="s">
        <v>82</v>
      </c>
      <c r="E821" s="75">
        <v>-25000</v>
      </c>
    </row>
    <row r="822" spans="1:5" ht="15" customHeight="1" x14ac:dyDescent="0.2">
      <c r="A822" s="106"/>
      <c r="B822" s="72"/>
      <c r="C822" s="73">
        <v>2143</v>
      </c>
      <c r="D822" s="65" t="s">
        <v>152</v>
      </c>
      <c r="E822" s="75">
        <v>25000</v>
      </c>
    </row>
    <row r="823" spans="1:5" ht="15" customHeight="1" x14ac:dyDescent="0.2">
      <c r="A823" s="76"/>
      <c r="B823" s="76"/>
      <c r="C823" s="39" t="s">
        <v>40</v>
      </c>
      <c r="D823" s="105"/>
      <c r="E823" s="41">
        <f>SUM(E821:E822)</f>
        <v>0</v>
      </c>
    </row>
    <row r="824" spans="1:5" ht="15" customHeight="1" x14ac:dyDescent="0.2"/>
    <row r="825" spans="1:5" ht="15" customHeight="1" x14ac:dyDescent="0.2"/>
    <row r="826" spans="1:5" ht="15" customHeight="1" x14ac:dyDescent="0.2"/>
    <row r="827" spans="1:5" ht="15" customHeight="1" x14ac:dyDescent="0.2"/>
    <row r="828" spans="1:5" ht="15" customHeight="1" x14ac:dyDescent="0.2"/>
    <row r="829" spans="1:5" ht="15" customHeight="1" x14ac:dyDescent="0.2"/>
    <row r="830" spans="1:5" ht="15" customHeight="1" x14ac:dyDescent="0.2"/>
    <row r="831" spans="1:5" ht="15" customHeight="1" x14ac:dyDescent="0.2"/>
    <row r="832" spans="1:5" ht="15" customHeight="1" x14ac:dyDescent="0.2"/>
    <row r="833" spans="1:5" ht="15" customHeight="1" x14ac:dyDescent="0.25">
      <c r="A833" s="23" t="s">
        <v>403</v>
      </c>
    </row>
    <row r="834" spans="1:5" ht="15" customHeight="1" x14ac:dyDescent="0.2">
      <c r="A834" s="204" t="s">
        <v>401</v>
      </c>
      <c r="B834" s="204"/>
      <c r="C834" s="204"/>
      <c r="D834" s="204"/>
      <c r="E834" s="204"/>
    </row>
    <row r="835" spans="1:5" ht="15" customHeight="1" x14ac:dyDescent="0.2">
      <c r="A835" s="204"/>
      <c r="B835" s="204"/>
      <c r="C835" s="204"/>
      <c r="D835" s="204"/>
      <c r="E835" s="204"/>
    </row>
    <row r="836" spans="1:5" ht="15" customHeight="1" x14ac:dyDescent="0.2">
      <c r="A836" s="201" t="s">
        <v>404</v>
      </c>
      <c r="B836" s="201"/>
      <c r="C836" s="201"/>
      <c r="D836" s="201"/>
      <c r="E836" s="201"/>
    </row>
    <row r="837" spans="1:5" ht="15" customHeight="1" x14ac:dyDescent="0.2">
      <c r="A837" s="201"/>
      <c r="B837" s="201"/>
      <c r="C837" s="201"/>
      <c r="D837" s="201"/>
      <c r="E837" s="201"/>
    </row>
    <row r="838" spans="1:5" ht="15" customHeight="1" x14ac:dyDescent="0.2">
      <c r="A838" s="201"/>
      <c r="B838" s="201"/>
      <c r="C838" s="201"/>
      <c r="D838" s="201"/>
      <c r="E838" s="201"/>
    </row>
    <row r="839" spans="1:5" ht="15" customHeight="1" x14ac:dyDescent="0.2">
      <c r="A839" s="201"/>
      <c r="B839" s="201"/>
      <c r="C839" s="201"/>
      <c r="D839" s="201"/>
      <c r="E839" s="201"/>
    </row>
    <row r="840" spans="1:5" ht="15" customHeight="1" x14ac:dyDescent="0.2">
      <c r="A840" s="201"/>
      <c r="B840" s="201"/>
      <c r="C840" s="201"/>
      <c r="D840" s="201"/>
      <c r="E840" s="201"/>
    </row>
    <row r="841" spans="1:5" ht="15" customHeight="1" x14ac:dyDescent="0.2">
      <c r="A841" s="201"/>
      <c r="B841" s="201"/>
      <c r="C841" s="201"/>
      <c r="D841" s="201"/>
      <c r="E841" s="201"/>
    </row>
    <row r="842" spans="1:5" ht="15" customHeight="1" x14ac:dyDescent="0.2">
      <c r="A842" s="26"/>
      <c r="B842" s="173"/>
      <c r="C842" s="116"/>
      <c r="D842" s="26"/>
      <c r="E842" s="125"/>
    </row>
    <row r="843" spans="1:5" ht="15" customHeight="1" x14ac:dyDescent="0.25">
      <c r="A843" s="25" t="s">
        <v>17</v>
      </c>
      <c r="B843" s="26"/>
      <c r="C843" s="26"/>
      <c r="D843" s="26"/>
      <c r="E843" s="54"/>
    </row>
    <row r="844" spans="1:5" ht="15" customHeight="1" x14ac:dyDescent="0.2">
      <c r="A844" s="27" t="s">
        <v>213</v>
      </c>
      <c r="B844" s="26"/>
      <c r="C844" s="26"/>
      <c r="D844" s="26"/>
      <c r="E844" s="28" t="s">
        <v>88</v>
      </c>
    </row>
    <row r="845" spans="1:5" ht="15" customHeight="1" x14ac:dyDescent="0.2">
      <c r="A845" s="27"/>
      <c r="B845" s="54"/>
      <c r="C845" s="26"/>
      <c r="D845" s="26"/>
      <c r="E845" s="30"/>
    </row>
    <row r="846" spans="1:5" ht="15" customHeight="1" x14ac:dyDescent="0.2">
      <c r="A846" s="70"/>
      <c r="B846" s="70"/>
      <c r="C846" s="31" t="s">
        <v>36</v>
      </c>
      <c r="D846" s="77" t="s">
        <v>50</v>
      </c>
      <c r="E846" s="44" t="s">
        <v>38</v>
      </c>
    </row>
    <row r="847" spans="1:5" ht="15" customHeight="1" x14ac:dyDescent="0.2">
      <c r="A847" s="106"/>
      <c r="B847" s="72"/>
      <c r="C847" s="73">
        <v>2143</v>
      </c>
      <c r="D847" s="65" t="s">
        <v>51</v>
      </c>
      <c r="E847" s="75">
        <v>-120000</v>
      </c>
    </row>
    <row r="848" spans="1:5" ht="15" customHeight="1" x14ac:dyDescent="0.2">
      <c r="A848" s="106"/>
      <c r="B848" s="72"/>
      <c r="C848" s="73">
        <v>2143</v>
      </c>
      <c r="D848" s="74" t="s">
        <v>82</v>
      </c>
      <c r="E848" s="75">
        <v>60000</v>
      </c>
    </row>
    <row r="849" spans="1:5" ht="15" customHeight="1" x14ac:dyDescent="0.2">
      <c r="A849" s="106"/>
      <c r="B849" s="72"/>
      <c r="C849" s="73">
        <v>2143</v>
      </c>
      <c r="D849" s="105" t="s">
        <v>58</v>
      </c>
      <c r="E849" s="75">
        <v>30000</v>
      </c>
    </row>
    <row r="850" spans="1:5" ht="15" customHeight="1" x14ac:dyDescent="0.2">
      <c r="A850" s="76"/>
      <c r="B850" s="76"/>
      <c r="C850" s="39" t="s">
        <v>40</v>
      </c>
      <c r="D850" s="105"/>
      <c r="E850" s="41">
        <f>SUM(E847:E849)</f>
        <v>-30000</v>
      </c>
    </row>
    <row r="851" spans="1:5" ht="15" customHeight="1" x14ac:dyDescent="0.2"/>
    <row r="852" spans="1:5" ht="15" customHeight="1" x14ac:dyDescent="0.2">
      <c r="B852" s="44" t="s">
        <v>35</v>
      </c>
      <c r="C852" s="44" t="s">
        <v>36</v>
      </c>
      <c r="D852" s="77" t="s">
        <v>37</v>
      </c>
      <c r="E852" s="44" t="s">
        <v>38</v>
      </c>
    </row>
    <row r="853" spans="1:5" ht="15" customHeight="1" x14ac:dyDescent="0.2">
      <c r="B853" s="120">
        <v>513</v>
      </c>
      <c r="C853" s="56"/>
      <c r="D853" s="151" t="s">
        <v>91</v>
      </c>
      <c r="E853" s="121">
        <v>30000</v>
      </c>
    </row>
    <row r="854" spans="1:5" ht="15" customHeight="1" x14ac:dyDescent="0.2">
      <c r="B854" s="126"/>
      <c r="C854" s="66" t="s">
        <v>40</v>
      </c>
      <c r="D854" s="67"/>
      <c r="E854" s="68">
        <f>SUM(E853:E853)</f>
        <v>30000</v>
      </c>
    </row>
    <row r="855" spans="1:5" ht="15" customHeight="1" x14ac:dyDescent="0.2"/>
    <row r="856" spans="1:5" ht="15" customHeight="1" x14ac:dyDescent="0.2"/>
    <row r="857" spans="1:5" ht="15" customHeight="1" x14ac:dyDescent="0.25">
      <c r="A857" s="23" t="s">
        <v>405</v>
      </c>
    </row>
    <row r="858" spans="1:5" ht="15" customHeight="1" x14ac:dyDescent="0.2">
      <c r="A858" s="204" t="s">
        <v>106</v>
      </c>
      <c r="B858" s="204"/>
      <c r="C858" s="204"/>
      <c r="D858" s="204"/>
      <c r="E858" s="204"/>
    </row>
    <row r="859" spans="1:5" ht="15" customHeight="1" x14ac:dyDescent="0.2">
      <c r="A859" s="204"/>
      <c r="B859" s="204"/>
      <c r="C859" s="204"/>
      <c r="D859" s="204"/>
      <c r="E859" s="204"/>
    </row>
    <row r="860" spans="1:5" ht="15" customHeight="1" x14ac:dyDescent="0.2">
      <c r="A860" s="201" t="s">
        <v>406</v>
      </c>
      <c r="B860" s="201"/>
      <c r="C860" s="201"/>
      <c r="D860" s="201"/>
      <c r="E860" s="201"/>
    </row>
    <row r="861" spans="1:5" ht="15" customHeight="1" x14ac:dyDescent="0.2">
      <c r="A861" s="201"/>
      <c r="B861" s="201"/>
      <c r="C861" s="201"/>
      <c r="D861" s="201"/>
      <c r="E861" s="201"/>
    </row>
    <row r="862" spans="1:5" ht="15" customHeight="1" x14ac:dyDescent="0.2">
      <c r="A862" s="201"/>
      <c r="B862" s="201"/>
      <c r="C862" s="201"/>
      <c r="D862" s="201"/>
      <c r="E862" s="201"/>
    </row>
    <row r="863" spans="1:5" ht="15" customHeight="1" x14ac:dyDescent="0.2">
      <c r="A863" s="201"/>
      <c r="B863" s="201"/>
      <c r="C863" s="201"/>
      <c r="D863" s="201"/>
      <c r="E863" s="201"/>
    </row>
    <row r="864" spans="1:5" ht="15" customHeight="1" x14ac:dyDescent="0.2">
      <c r="A864" s="201"/>
      <c r="B864" s="201"/>
      <c r="C864" s="201"/>
      <c r="D864" s="201"/>
      <c r="E864" s="201"/>
    </row>
    <row r="865" spans="1:5" ht="15" customHeight="1" x14ac:dyDescent="0.2">
      <c r="A865" s="26"/>
      <c r="B865" s="85"/>
      <c r="C865" s="116"/>
      <c r="D865" s="26"/>
      <c r="E865" s="125"/>
    </row>
    <row r="866" spans="1:5" ht="15" customHeight="1" x14ac:dyDescent="0.25">
      <c r="A866" s="25" t="s">
        <v>17</v>
      </c>
      <c r="B866" s="113"/>
      <c r="C866" s="26"/>
      <c r="D866" s="26"/>
      <c r="E866" s="54"/>
    </row>
    <row r="867" spans="1:5" ht="15" customHeight="1" x14ac:dyDescent="0.2">
      <c r="A867" s="27" t="s">
        <v>87</v>
      </c>
      <c r="B867" s="113"/>
      <c r="C867" s="26"/>
      <c r="D867" s="26"/>
      <c r="E867" s="28" t="s">
        <v>89</v>
      </c>
    </row>
    <row r="868" spans="1:5" ht="15" customHeight="1" x14ac:dyDescent="0.2">
      <c r="A868" s="27"/>
      <c r="B868" s="114"/>
      <c r="C868" s="26"/>
      <c r="D868" s="26"/>
      <c r="E868" s="30"/>
    </row>
    <row r="869" spans="1:5" ht="15" customHeight="1" x14ac:dyDescent="0.2">
      <c r="A869" s="70"/>
      <c r="B869" s="70"/>
      <c r="C869" s="31" t="s">
        <v>36</v>
      </c>
      <c r="D869" s="32" t="s">
        <v>50</v>
      </c>
      <c r="E869" s="44" t="s">
        <v>38</v>
      </c>
    </row>
    <row r="870" spans="1:5" ht="15" customHeight="1" x14ac:dyDescent="0.2">
      <c r="A870" s="115"/>
      <c r="B870" s="115"/>
      <c r="C870" s="46">
        <v>6172</v>
      </c>
      <c r="D870" s="65" t="s">
        <v>51</v>
      </c>
      <c r="E870" s="75">
        <v>-101535</v>
      </c>
    </row>
    <row r="871" spans="1:5" ht="15" customHeight="1" x14ac:dyDescent="0.2">
      <c r="A871" s="115"/>
      <c r="B871" s="115"/>
      <c r="C871" s="46"/>
      <c r="D871" s="65" t="s">
        <v>71</v>
      </c>
      <c r="E871" s="75">
        <v>101535</v>
      </c>
    </row>
    <row r="872" spans="1:5" ht="15" customHeight="1" x14ac:dyDescent="0.2">
      <c r="A872" s="71"/>
      <c r="B872" s="71"/>
      <c r="C872" s="39" t="s">
        <v>40</v>
      </c>
      <c r="D872" s="40"/>
      <c r="E872" s="41">
        <f>SUM(E870:E871)</f>
        <v>0</v>
      </c>
    </row>
    <row r="873" spans="1:5" ht="15" customHeight="1" x14ac:dyDescent="0.2"/>
    <row r="874" spans="1:5" ht="15" customHeight="1" x14ac:dyDescent="0.2"/>
    <row r="875" spans="1:5" ht="15" customHeight="1" x14ac:dyDescent="0.25">
      <c r="A875" s="23" t="s">
        <v>407</v>
      </c>
    </row>
    <row r="876" spans="1:5" ht="15" customHeight="1" x14ac:dyDescent="0.2">
      <c r="A876" s="204" t="s">
        <v>254</v>
      </c>
      <c r="B876" s="204"/>
      <c r="C876" s="204"/>
      <c r="D876" s="204"/>
      <c r="E876" s="204"/>
    </row>
    <row r="877" spans="1:5" ht="15" customHeight="1" x14ac:dyDescent="0.2">
      <c r="A877" s="204"/>
      <c r="B877" s="204"/>
      <c r="C877" s="204"/>
      <c r="D877" s="204"/>
      <c r="E877" s="204"/>
    </row>
    <row r="878" spans="1:5" ht="15" customHeight="1" x14ac:dyDescent="0.2">
      <c r="A878" s="203" t="s">
        <v>408</v>
      </c>
      <c r="B878" s="203"/>
      <c r="C878" s="203"/>
      <c r="D878" s="203"/>
      <c r="E878" s="203"/>
    </row>
    <row r="879" spans="1:5" ht="15" customHeight="1" x14ac:dyDescent="0.2">
      <c r="A879" s="203"/>
      <c r="B879" s="203"/>
      <c r="C879" s="203"/>
      <c r="D879" s="203"/>
      <c r="E879" s="203"/>
    </row>
    <row r="880" spans="1:5" ht="15" customHeight="1" x14ac:dyDescent="0.2">
      <c r="A880" s="203"/>
      <c r="B880" s="203"/>
      <c r="C880" s="203"/>
      <c r="D880" s="203"/>
      <c r="E880" s="203"/>
    </row>
    <row r="881" spans="1:5" ht="15" customHeight="1" x14ac:dyDescent="0.2">
      <c r="A881" s="203"/>
      <c r="B881" s="203"/>
      <c r="C881" s="203"/>
      <c r="D881" s="203"/>
      <c r="E881" s="203"/>
    </row>
    <row r="882" spans="1:5" ht="15" customHeight="1" x14ac:dyDescent="0.2">
      <c r="A882" s="203"/>
      <c r="B882" s="203"/>
      <c r="C882" s="203"/>
      <c r="D882" s="203"/>
      <c r="E882" s="203"/>
    </row>
    <row r="883" spans="1:5" ht="15" customHeight="1" x14ac:dyDescent="0.2">
      <c r="A883" s="203"/>
      <c r="B883" s="203"/>
      <c r="C883" s="203"/>
      <c r="D883" s="203"/>
      <c r="E883" s="203"/>
    </row>
    <row r="884" spans="1:5" ht="15" customHeight="1" x14ac:dyDescent="0.2">
      <c r="A884" s="50"/>
      <c r="B884" s="50"/>
      <c r="C884" s="50"/>
      <c r="D884" s="50"/>
      <c r="E884" s="50"/>
    </row>
    <row r="885" spans="1:5" ht="15" customHeight="1" x14ac:dyDescent="0.2">
      <c r="A885" s="50"/>
      <c r="B885" s="50"/>
      <c r="C885" s="50"/>
      <c r="D885" s="50"/>
      <c r="E885" s="50"/>
    </row>
    <row r="886" spans="1:5" ht="15" customHeight="1" x14ac:dyDescent="0.25">
      <c r="A886" s="25" t="s">
        <v>17</v>
      </c>
      <c r="B886" s="26"/>
      <c r="C886" s="26"/>
      <c r="D886" s="26"/>
      <c r="E886" s="26"/>
    </row>
    <row r="887" spans="1:5" ht="15" customHeight="1" x14ac:dyDescent="0.2">
      <c r="A887" s="27" t="s">
        <v>48</v>
      </c>
      <c r="B887" s="26"/>
      <c r="C887" s="26"/>
      <c r="D887" s="26"/>
      <c r="E887" s="28" t="s">
        <v>49</v>
      </c>
    </row>
    <row r="888" spans="1:5" ht="15" customHeight="1" x14ac:dyDescent="0.2">
      <c r="A888" s="173"/>
      <c r="B888" s="174"/>
      <c r="C888" s="26"/>
      <c r="D888" s="26"/>
      <c r="E888" s="30"/>
    </row>
    <row r="889" spans="1:5" ht="15" customHeight="1" x14ac:dyDescent="0.2">
      <c r="A889" s="70"/>
      <c r="B889" s="70"/>
      <c r="C889" s="31" t="s">
        <v>36</v>
      </c>
      <c r="D889" s="64" t="s">
        <v>50</v>
      </c>
      <c r="E889" s="44" t="s">
        <v>38</v>
      </c>
    </row>
    <row r="890" spans="1:5" ht="15" customHeight="1" x14ac:dyDescent="0.2">
      <c r="A890" s="106"/>
      <c r="B890" s="131"/>
      <c r="C890" s="73">
        <v>3729</v>
      </c>
      <c r="D890" s="65" t="s">
        <v>51</v>
      </c>
      <c r="E890" s="175">
        <v>-40000</v>
      </c>
    </row>
    <row r="891" spans="1:5" ht="15" customHeight="1" x14ac:dyDescent="0.2">
      <c r="A891" s="106"/>
      <c r="B891" s="131"/>
      <c r="C891" s="73">
        <v>1014</v>
      </c>
      <c r="D891" s="65" t="s">
        <v>51</v>
      </c>
      <c r="E891" s="175">
        <v>-50000</v>
      </c>
    </row>
    <row r="892" spans="1:5" ht="15" customHeight="1" x14ac:dyDescent="0.2">
      <c r="A892" s="106"/>
      <c r="B892" s="131"/>
      <c r="C892" s="73">
        <v>1019</v>
      </c>
      <c r="D892" s="65" t="s">
        <v>51</v>
      </c>
      <c r="E892" s="175">
        <v>50000</v>
      </c>
    </row>
    <row r="893" spans="1:5" ht="15" customHeight="1" x14ac:dyDescent="0.2">
      <c r="A893" s="106"/>
      <c r="B893" s="131"/>
      <c r="C893" s="73">
        <v>1036</v>
      </c>
      <c r="D893" s="65" t="s">
        <v>51</v>
      </c>
      <c r="E893" s="149">
        <v>40000</v>
      </c>
    </row>
    <row r="894" spans="1:5" ht="15" customHeight="1" x14ac:dyDescent="0.2">
      <c r="A894" s="103"/>
      <c r="B894" s="103"/>
      <c r="C894" s="39" t="s">
        <v>40</v>
      </c>
      <c r="D894" s="40"/>
      <c r="E894" s="41">
        <f>SUM(E890:E893)</f>
        <v>0</v>
      </c>
    </row>
    <row r="895" spans="1:5" ht="15" customHeight="1" x14ac:dyDescent="0.2"/>
    <row r="896" spans="1:5" ht="15" customHeight="1" x14ac:dyDescent="0.2"/>
    <row r="897" spans="1:5" ht="15" customHeight="1" x14ac:dyDescent="0.25">
      <c r="A897" s="23" t="s">
        <v>409</v>
      </c>
    </row>
    <row r="898" spans="1:5" ht="15" customHeight="1" x14ac:dyDescent="0.2">
      <c r="A898" s="204" t="s">
        <v>254</v>
      </c>
      <c r="B898" s="204"/>
      <c r="C898" s="204"/>
      <c r="D898" s="204"/>
      <c r="E898" s="204"/>
    </row>
    <row r="899" spans="1:5" ht="15" customHeight="1" x14ac:dyDescent="0.2">
      <c r="A899" s="204"/>
      <c r="B899" s="204"/>
      <c r="C899" s="204"/>
      <c r="D899" s="204"/>
      <c r="E899" s="204"/>
    </row>
    <row r="900" spans="1:5" ht="15" customHeight="1" x14ac:dyDescent="0.2">
      <c r="A900" s="203" t="s">
        <v>410</v>
      </c>
      <c r="B900" s="203"/>
      <c r="C900" s="203"/>
      <c r="D900" s="203"/>
      <c r="E900" s="203"/>
    </row>
    <row r="901" spans="1:5" ht="15" customHeight="1" x14ac:dyDescent="0.2">
      <c r="A901" s="203"/>
      <c r="B901" s="203"/>
      <c r="C901" s="203"/>
      <c r="D901" s="203"/>
      <c r="E901" s="203"/>
    </row>
    <row r="902" spans="1:5" ht="15" customHeight="1" x14ac:dyDescent="0.2">
      <c r="A902" s="203"/>
      <c r="B902" s="203"/>
      <c r="C902" s="203"/>
      <c r="D902" s="203"/>
      <c r="E902" s="203"/>
    </row>
    <row r="903" spans="1:5" ht="15" customHeight="1" x14ac:dyDescent="0.2">
      <c r="A903" s="203"/>
      <c r="B903" s="203"/>
      <c r="C903" s="203"/>
      <c r="D903" s="203"/>
      <c r="E903" s="203"/>
    </row>
    <row r="904" spans="1:5" ht="15" customHeight="1" x14ac:dyDescent="0.2">
      <c r="A904" s="203"/>
      <c r="B904" s="203"/>
      <c r="C904" s="203"/>
      <c r="D904" s="203"/>
      <c r="E904" s="203"/>
    </row>
    <row r="905" spans="1:5" ht="15" customHeight="1" x14ac:dyDescent="0.2">
      <c r="A905" s="203"/>
      <c r="B905" s="203"/>
      <c r="C905" s="203"/>
      <c r="D905" s="203"/>
      <c r="E905" s="203"/>
    </row>
    <row r="906" spans="1:5" ht="15" customHeight="1" x14ac:dyDescent="0.2">
      <c r="A906" s="203"/>
      <c r="B906" s="203"/>
      <c r="C906" s="203"/>
      <c r="D906" s="203"/>
      <c r="E906" s="203"/>
    </row>
    <row r="907" spans="1:5" ht="15" customHeight="1" x14ac:dyDescent="0.2">
      <c r="A907" s="203"/>
      <c r="B907" s="203"/>
      <c r="C907" s="203"/>
      <c r="D907" s="203"/>
      <c r="E907" s="203"/>
    </row>
    <row r="908" spans="1:5" ht="15" customHeight="1" x14ac:dyDescent="0.2">
      <c r="A908" s="24"/>
      <c r="B908" s="24"/>
      <c r="C908" s="24"/>
      <c r="D908" s="24"/>
      <c r="E908" s="24"/>
    </row>
    <row r="909" spans="1:5" ht="15" customHeight="1" x14ac:dyDescent="0.25">
      <c r="A909" s="25" t="s">
        <v>17</v>
      </c>
      <c r="B909" s="26"/>
      <c r="C909" s="26"/>
      <c r="D909" s="26"/>
      <c r="E909" s="26"/>
    </row>
    <row r="910" spans="1:5" ht="15" customHeight="1" x14ac:dyDescent="0.2">
      <c r="A910" s="27" t="s">
        <v>150</v>
      </c>
      <c r="B910" s="26"/>
      <c r="C910" s="26"/>
      <c r="D910" s="26"/>
      <c r="E910" s="28" t="s">
        <v>151</v>
      </c>
    </row>
    <row r="911" spans="1:5" ht="15" customHeight="1" x14ac:dyDescent="0.2">
      <c r="A911" s="173"/>
      <c r="B911" s="174"/>
      <c r="C911" s="26"/>
      <c r="D911" s="26"/>
      <c r="E911" s="30"/>
    </row>
    <row r="912" spans="1:5" ht="15" customHeight="1" x14ac:dyDescent="0.2">
      <c r="A912" s="69"/>
      <c r="B912" s="70"/>
      <c r="C912" s="31" t="s">
        <v>36</v>
      </c>
      <c r="D912" s="32" t="s">
        <v>50</v>
      </c>
      <c r="E912" s="33" t="s">
        <v>38</v>
      </c>
    </row>
    <row r="913" spans="1:5" ht="15" customHeight="1" x14ac:dyDescent="0.2">
      <c r="A913" s="71"/>
      <c r="B913" s="131"/>
      <c r="C913" s="46">
        <v>2399</v>
      </c>
      <c r="D913" s="65" t="s">
        <v>152</v>
      </c>
      <c r="E913" s="82">
        <v>-6680000</v>
      </c>
    </row>
    <row r="914" spans="1:5" ht="15" customHeight="1" x14ac:dyDescent="0.2">
      <c r="A914" s="71"/>
      <c r="B914" s="131"/>
      <c r="C914" s="46">
        <v>2321</v>
      </c>
      <c r="D914" s="65" t="s">
        <v>152</v>
      </c>
      <c r="E914" s="82">
        <v>6680000</v>
      </c>
    </row>
    <row r="915" spans="1:5" ht="15" customHeight="1" x14ac:dyDescent="0.2">
      <c r="A915" s="71"/>
      <c r="B915" s="176"/>
      <c r="C915" s="39" t="s">
        <v>40</v>
      </c>
      <c r="D915" s="40"/>
      <c r="E915" s="41">
        <f>SUM(E913:E914)</f>
        <v>0</v>
      </c>
    </row>
    <row r="916" spans="1:5" ht="15" customHeight="1" x14ac:dyDescent="0.2"/>
    <row r="917" spans="1:5" ht="15" customHeight="1" x14ac:dyDescent="0.2"/>
    <row r="918" spans="1:5" ht="15" customHeight="1" x14ac:dyDescent="0.25">
      <c r="A918" s="23" t="s">
        <v>411</v>
      </c>
    </row>
    <row r="919" spans="1:5" ht="15" customHeight="1" x14ac:dyDescent="0.2">
      <c r="A919" s="204" t="s">
        <v>259</v>
      </c>
      <c r="B919" s="204"/>
      <c r="C919" s="204"/>
      <c r="D919" s="204"/>
      <c r="E919" s="204"/>
    </row>
    <row r="920" spans="1:5" ht="15" customHeight="1" x14ac:dyDescent="0.2">
      <c r="A920" s="204"/>
      <c r="B920" s="204"/>
      <c r="C920" s="204"/>
      <c r="D920" s="204"/>
      <c r="E920" s="204"/>
    </row>
    <row r="921" spans="1:5" ht="15" customHeight="1" x14ac:dyDescent="0.2">
      <c r="A921" s="201" t="s">
        <v>412</v>
      </c>
      <c r="B921" s="201"/>
      <c r="C921" s="201"/>
      <c r="D921" s="201"/>
      <c r="E921" s="201"/>
    </row>
    <row r="922" spans="1:5" ht="15" customHeight="1" x14ac:dyDescent="0.2">
      <c r="A922" s="201"/>
      <c r="B922" s="201"/>
      <c r="C922" s="201"/>
      <c r="D922" s="201"/>
      <c r="E922" s="201"/>
    </row>
    <row r="923" spans="1:5" ht="15" customHeight="1" x14ac:dyDescent="0.2">
      <c r="A923" s="201"/>
      <c r="B923" s="201"/>
      <c r="C923" s="201"/>
      <c r="D923" s="201"/>
      <c r="E923" s="201"/>
    </row>
    <row r="924" spans="1:5" ht="15" customHeight="1" x14ac:dyDescent="0.2">
      <c r="A924" s="201"/>
      <c r="B924" s="201"/>
      <c r="C924" s="201"/>
      <c r="D924" s="201"/>
      <c r="E924" s="201"/>
    </row>
    <row r="925" spans="1:5" ht="15" customHeight="1" x14ac:dyDescent="0.2">
      <c r="A925" s="201"/>
      <c r="B925" s="201"/>
      <c r="C925" s="201"/>
      <c r="D925" s="201"/>
      <c r="E925" s="201"/>
    </row>
    <row r="926" spans="1:5" ht="15" customHeight="1" x14ac:dyDescent="0.2">
      <c r="A926" s="201"/>
      <c r="B926" s="201"/>
      <c r="C926" s="201"/>
      <c r="D926" s="201"/>
      <c r="E926" s="201"/>
    </row>
    <row r="927" spans="1:5" ht="15" customHeight="1" x14ac:dyDescent="0.25">
      <c r="A927" s="23"/>
    </row>
    <row r="928" spans="1:5" ht="15" customHeight="1" x14ac:dyDescent="0.25">
      <c r="A928" s="51" t="s">
        <v>17</v>
      </c>
      <c r="B928" s="52"/>
      <c r="C928" s="52"/>
      <c r="D928" s="52"/>
      <c r="E928" s="61"/>
    </row>
    <row r="929" spans="1:5" ht="15" customHeight="1" x14ac:dyDescent="0.2">
      <c r="A929" s="87" t="s">
        <v>55</v>
      </c>
      <c r="B929" s="52"/>
      <c r="C929" s="52"/>
      <c r="D929" s="52"/>
      <c r="E929" s="53" t="s">
        <v>56</v>
      </c>
    </row>
    <row r="930" spans="1:5" ht="15" customHeight="1" x14ac:dyDescent="0.2">
      <c r="A930" s="61"/>
      <c r="B930" s="62"/>
      <c r="C930" s="52"/>
      <c r="D930" s="60"/>
      <c r="E930" s="63"/>
    </row>
    <row r="931" spans="1:5" ht="15" customHeight="1" x14ac:dyDescent="0.2">
      <c r="B931" s="44" t="s">
        <v>35</v>
      </c>
      <c r="C931" s="44" t="s">
        <v>36</v>
      </c>
      <c r="D931" s="32" t="s">
        <v>37</v>
      </c>
      <c r="E931" s="44" t="s">
        <v>38</v>
      </c>
    </row>
    <row r="932" spans="1:5" ht="15" customHeight="1" x14ac:dyDescent="0.2">
      <c r="B932" s="120">
        <v>20</v>
      </c>
      <c r="C932" s="56"/>
      <c r="D932" s="151" t="s">
        <v>91</v>
      </c>
      <c r="E932" s="121">
        <v>-198000</v>
      </c>
    </row>
    <row r="933" spans="1:5" ht="15" customHeight="1" x14ac:dyDescent="0.2">
      <c r="B933" s="120">
        <v>10</v>
      </c>
      <c r="C933" s="56"/>
      <c r="D933" s="65" t="s">
        <v>90</v>
      </c>
      <c r="E933" s="121">
        <v>198000</v>
      </c>
    </row>
    <row r="934" spans="1:5" ht="15" customHeight="1" x14ac:dyDescent="0.2">
      <c r="B934" s="126"/>
      <c r="C934" s="66" t="s">
        <v>40</v>
      </c>
      <c r="D934" s="67"/>
      <c r="E934" s="68">
        <f>SUM(E932:E933)</f>
        <v>0</v>
      </c>
    </row>
    <row r="935" spans="1:5" ht="15" customHeight="1" x14ac:dyDescent="0.2"/>
    <row r="936" spans="1:5" ht="15" customHeight="1" x14ac:dyDescent="0.2"/>
    <row r="937" spans="1:5" ht="15" customHeight="1" x14ac:dyDescent="0.2"/>
    <row r="938" spans="1:5" ht="15" customHeight="1" x14ac:dyDescent="0.25">
      <c r="A938" s="23" t="s">
        <v>413</v>
      </c>
    </row>
    <row r="939" spans="1:5" ht="15" customHeight="1" x14ac:dyDescent="0.2">
      <c r="A939" s="204" t="s">
        <v>259</v>
      </c>
      <c r="B939" s="204"/>
      <c r="C939" s="204"/>
      <c r="D939" s="204"/>
      <c r="E939" s="204"/>
    </row>
    <row r="940" spans="1:5" ht="15" customHeight="1" x14ac:dyDescent="0.2">
      <c r="A940" s="204"/>
      <c r="B940" s="204"/>
      <c r="C940" s="204"/>
      <c r="D940" s="204"/>
      <c r="E940" s="204"/>
    </row>
    <row r="941" spans="1:5" ht="15" customHeight="1" x14ac:dyDescent="0.2">
      <c r="A941" s="201" t="s">
        <v>414</v>
      </c>
      <c r="B941" s="201"/>
      <c r="C941" s="201"/>
      <c r="D941" s="201"/>
      <c r="E941" s="201"/>
    </row>
    <row r="942" spans="1:5" ht="15" customHeight="1" x14ac:dyDescent="0.2">
      <c r="A942" s="201"/>
      <c r="B942" s="201"/>
      <c r="C942" s="201"/>
      <c r="D942" s="201"/>
      <c r="E942" s="201"/>
    </row>
    <row r="943" spans="1:5" ht="15" customHeight="1" x14ac:dyDescent="0.2">
      <c r="A943" s="201"/>
      <c r="B943" s="201"/>
      <c r="C943" s="201"/>
      <c r="D943" s="201"/>
      <c r="E943" s="201"/>
    </row>
    <row r="944" spans="1:5" ht="15" customHeight="1" x14ac:dyDescent="0.2">
      <c r="A944" s="201"/>
      <c r="B944" s="201"/>
      <c r="C944" s="201"/>
      <c r="D944" s="201"/>
      <c r="E944" s="201"/>
    </row>
    <row r="945" spans="1:5" ht="15" customHeight="1" x14ac:dyDescent="0.2">
      <c r="A945" s="201"/>
      <c r="B945" s="201"/>
      <c r="C945" s="201"/>
      <c r="D945" s="201"/>
      <c r="E945" s="201"/>
    </row>
    <row r="946" spans="1:5" ht="15" customHeight="1" x14ac:dyDescent="0.25">
      <c r="A946" s="23"/>
    </row>
    <row r="947" spans="1:5" ht="15" customHeight="1" x14ac:dyDescent="0.25">
      <c r="A947" s="51" t="s">
        <v>17</v>
      </c>
      <c r="B947" s="52"/>
      <c r="C947" s="52"/>
      <c r="D947" s="52"/>
      <c r="E947" s="61"/>
    </row>
    <row r="948" spans="1:5" ht="15" customHeight="1" x14ac:dyDescent="0.2">
      <c r="A948" s="87" t="s">
        <v>55</v>
      </c>
      <c r="B948" s="52"/>
      <c r="C948" s="52"/>
      <c r="D948" s="52"/>
      <c r="E948" s="53" t="s">
        <v>56</v>
      </c>
    </row>
    <row r="949" spans="1:5" ht="15" customHeight="1" x14ac:dyDescent="0.2">
      <c r="A949" s="61"/>
      <c r="B949" s="62"/>
      <c r="C949" s="52"/>
      <c r="D949" s="60"/>
      <c r="E949" s="63"/>
    </row>
    <row r="950" spans="1:5" ht="15" customHeight="1" x14ac:dyDescent="0.2">
      <c r="B950" s="44" t="s">
        <v>35</v>
      </c>
      <c r="C950" s="44" t="s">
        <v>36</v>
      </c>
      <c r="D950" s="32" t="s">
        <v>37</v>
      </c>
      <c r="E950" s="44" t="s">
        <v>38</v>
      </c>
    </row>
    <row r="951" spans="1:5" ht="15" customHeight="1" x14ac:dyDescent="0.2">
      <c r="B951" s="120">
        <v>20</v>
      </c>
      <c r="C951" s="56"/>
      <c r="D951" s="151" t="s">
        <v>91</v>
      </c>
      <c r="E951" s="121">
        <f>-9977-1709-9450-13095-12825-20709-26730-19575-135000-30000-20000-17000-26865</f>
        <v>-342935</v>
      </c>
    </row>
    <row r="952" spans="1:5" ht="15" customHeight="1" x14ac:dyDescent="0.2">
      <c r="B952" s="120">
        <v>20</v>
      </c>
      <c r="C952" s="56"/>
      <c r="D952" s="151" t="s">
        <v>91</v>
      </c>
      <c r="E952" s="121">
        <v>24580</v>
      </c>
    </row>
    <row r="953" spans="1:5" ht="15" customHeight="1" x14ac:dyDescent="0.2">
      <c r="B953" s="120">
        <v>27</v>
      </c>
      <c r="C953" s="56"/>
      <c r="D953" s="151" t="s">
        <v>91</v>
      </c>
      <c r="E953" s="121">
        <v>318355</v>
      </c>
    </row>
    <row r="954" spans="1:5" ht="15" customHeight="1" x14ac:dyDescent="0.2">
      <c r="B954" s="126"/>
      <c r="C954" s="66" t="s">
        <v>40</v>
      </c>
      <c r="D954" s="67"/>
      <c r="E954" s="68">
        <f>SUM(E951:E953)</f>
        <v>0</v>
      </c>
    </row>
    <row r="955" spans="1:5" ht="15" customHeight="1" x14ac:dyDescent="0.2"/>
    <row r="956" spans="1:5" ht="15" customHeight="1" x14ac:dyDescent="0.2"/>
    <row r="957" spans="1:5" ht="15" customHeight="1" x14ac:dyDescent="0.25">
      <c r="A957" s="23" t="s">
        <v>415</v>
      </c>
    </row>
    <row r="958" spans="1:5" ht="15" customHeight="1" x14ac:dyDescent="0.2">
      <c r="A958" s="205" t="s">
        <v>30</v>
      </c>
      <c r="B958" s="205"/>
      <c r="C958" s="205"/>
      <c r="D958" s="205"/>
      <c r="E958" s="205"/>
    </row>
    <row r="959" spans="1:5" ht="15" customHeight="1" x14ac:dyDescent="0.2">
      <c r="A959" s="202" t="s">
        <v>109</v>
      </c>
      <c r="B959" s="202"/>
      <c r="C959" s="202"/>
      <c r="D959" s="202"/>
      <c r="E959" s="202"/>
    </row>
    <row r="960" spans="1:5" ht="15" customHeight="1" x14ac:dyDescent="0.2">
      <c r="A960" s="201" t="s">
        <v>416</v>
      </c>
      <c r="B960" s="201"/>
      <c r="C960" s="201"/>
      <c r="D960" s="201"/>
      <c r="E960" s="201"/>
    </row>
    <row r="961" spans="1:5" ht="15" customHeight="1" x14ac:dyDescent="0.2">
      <c r="A961" s="201"/>
      <c r="B961" s="201"/>
      <c r="C961" s="201"/>
      <c r="D961" s="201"/>
      <c r="E961" s="201"/>
    </row>
    <row r="962" spans="1:5" ht="15" customHeight="1" x14ac:dyDescent="0.2">
      <c r="A962" s="201"/>
      <c r="B962" s="201"/>
      <c r="C962" s="201"/>
      <c r="D962" s="201"/>
      <c r="E962" s="201"/>
    </row>
    <row r="963" spans="1:5" ht="15" customHeight="1" x14ac:dyDescent="0.2">
      <c r="A963" s="201"/>
      <c r="B963" s="201"/>
      <c r="C963" s="201"/>
      <c r="D963" s="201"/>
      <c r="E963" s="201"/>
    </row>
    <row r="964" spans="1:5" ht="15" customHeight="1" x14ac:dyDescent="0.2">
      <c r="A964" s="201"/>
      <c r="B964" s="201"/>
      <c r="C964" s="201"/>
      <c r="D964" s="201"/>
      <c r="E964" s="201"/>
    </row>
    <row r="965" spans="1:5" ht="15" customHeight="1" x14ac:dyDescent="0.2">
      <c r="A965" s="201"/>
      <c r="B965" s="201"/>
      <c r="C965" s="201"/>
      <c r="D965" s="201"/>
      <c r="E965" s="201"/>
    </row>
    <row r="966" spans="1:5" ht="15" customHeight="1" x14ac:dyDescent="0.2">
      <c r="A966" s="201"/>
      <c r="B966" s="201"/>
      <c r="C966" s="201"/>
      <c r="D966" s="201"/>
      <c r="E966" s="201"/>
    </row>
    <row r="967" spans="1:5" ht="15" customHeight="1" x14ac:dyDescent="0.2">
      <c r="A967" s="124"/>
      <c r="B967" s="124"/>
      <c r="C967" s="124"/>
      <c r="D967" s="124"/>
      <c r="E967" s="124"/>
    </row>
    <row r="968" spans="1:5" ht="15" customHeight="1" x14ac:dyDescent="0.25">
      <c r="A968" s="51" t="s">
        <v>1</v>
      </c>
      <c r="B968" s="52"/>
      <c r="C968" s="52"/>
      <c r="D968" s="52"/>
      <c r="E968" s="52"/>
    </row>
    <row r="969" spans="1:5" ht="15" customHeight="1" x14ac:dyDescent="0.2">
      <c r="A969" s="87" t="s">
        <v>55</v>
      </c>
      <c r="B969" s="52"/>
      <c r="C969" s="52"/>
      <c r="D969" s="52"/>
      <c r="E969" s="53" t="s">
        <v>330</v>
      </c>
    </row>
    <row r="970" spans="1:5" ht="15" customHeight="1" x14ac:dyDescent="0.25">
      <c r="A970" s="61"/>
      <c r="B970" s="51"/>
      <c r="C970" s="52"/>
      <c r="D970" s="52"/>
      <c r="E970" s="90"/>
    </row>
    <row r="971" spans="1:5" ht="15" customHeight="1" x14ac:dyDescent="0.2">
      <c r="B971" s="44" t="s">
        <v>35</v>
      </c>
      <c r="C971" s="44" t="s">
        <v>36</v>
      </c>
      <c r="D971" s="108" t="s">
        <v>37</v>
      </c>
      <c r="E971" s="44" t="s">
        <v>38</v>
      </c>
    </row>
    <row r="972" spans="1:5" ht="15" customHeight="1" x14ac:dyDescent="0.2">
      <c r="B972" s="34">
        <v>32133019</v>
      </c>
      <c r="C972" s="56"/>
      <c r="D972" s="57" t="s">
        <v>39</v>
      </c>
      <c r="E972" s="37">
        <f>1084627.39+108462.74</f>
        <v>1193090.1299999999</v>
      </c>
    </row>
    <row r="973" spans="1:5" ht="15" customHeight="1" x14ac:dyDescent="0.2">
      <c r="B973" s="34">
        <v>32533019</v>
      </c>
      <c r="C973" s="56"/>
      <c r="D973" s="57" t="s">
        <v>39</v>
      </c>
      <c r="E973" s="37">
        <f>6146221.86+614622.18</f>
        <v>6760844.04</v>
      </c>
    </row>
    <row r="974" spans="1:5" ht="15" customHeight="1" x14ac:dyDescent="0.2">
      <c r="B974" s="34">
        <v>32133910</v>
      </c>
      <c r="C974" s="56"/>
      <c r="D974" s="74" t="s">
        <v>70</v>
      </c>
      <c r="E974" s="37">
        <v>876370.51</v>
      </c>
    </row>
    <row r="975" spans="1:5" ht="15" customHeight="1" x14ac:dyDescent="0.2">
      <c r="B975" s="34">
        <v>32533910</v>
      </c>
      <c r="C975" s="56"/>
      <c r="D975" s="74" t="s">
        <v>70</v>
      </c>
      <c r="E975" s="37">
        <v>4966099.5199999996</v>
      </c>
    </row>
    <row r="976" spans="1:5" ht="15" customHeight="1" x14ac:dyDescent="0.2">
      <c r="B976" s="126"/>
      <c r="C976" s="66" t="s">
        <v>40</v>
      </c>
      <c r="D976" s="96"/>
      <c r="E976" s="97">
        <f>SUM(E972:E975)</f>
        <v>13796404.199999999</v>
      </c>
    </row>
    <row r="977" spans="1:7" ht="15" customHeight="1" x14ac:dyDescent="0.2"/>
    <row r="978" spans="1:7" ht="15" customHeight="1" x14ac:dyDescent="0.25">
      <c r="A978" s="51" t="s">
        <v>17</v>
      </c>
      <c r="B978" s="52"/>
      <c r="C978" s="52"/>
      <c r="D978" s="52"/>
      <c r="E978" s="61"/>
    </row>
    <row r="979" spans="1:7" ht="15" customHeight="1" x14ac:dyDescent="0.2">
      <c r="A979" s="87" t="s">
        <v>55</v>
      </c>
      <c r="B979" s="52"/>
      <c r="C979" s="52"/>
      <c r="D979" s="52"/>
      <c r="E979" s="53" t="s">
        <v>330</v>
      </c>
    </row>
    <row r="980" spans="1:7" ht="15" customHeight="1" x14ac:dyDescent="0.25">
      <c r="A980" s="61"/>
      <c r="B980" s="51"/>
      <c r="C980" s="52"/>
      <c r="D980" s="52"/>
      <c r="E980" s="90"/>
    </row>
    <row r="981" spans="1:7" ht="15" customHeight="1" x14ac:dyDescent="0.2">
      <c r="B981" s="69"/>
      <c r="C981" s="44" t="s">
        <v>36</v>
      </c>
      <c r="D981" s="91" t="s">
        <v>50</v>
      </c>
      <c r="E981" s="44" t="s">
        <v>38</v>
      </c>
    </row>
    <row r="982" spans="1:7" ht="15" customHeight="1" x14ac:dyDescent="0.2">
      <c r="B982" s="178"/>
      <c r="C982" s="46">
        <v>3299</v>
      </c>
      <c r="D982" s="65" t="s">
        <v>274</v>
      </c>
      <c r="E982" s="37">
        <f>79302.45+449380.55</f>
        <v>528683</v>
      </c>
    </row>
    <row r="983" spans="1:7" ht="15" customHeight="1" x14ac:dyDescent="0.2">
      <c r="B983" s="178"/>
      <c r="C983" s="46">
        <v>3299</v>
      </c>
      <c r="D983" s="65" t="s">
        <v>51</v>
      </c>
      <c r="E983" s="37">
        <f>18282.45+103600.55</f>
        <v>121883</v>
      </c>
    </row>
    <row r="984" spans="1:7" ht="15" customHeight="1" x14ac:dyDescent="0.2">
      <c r="B984" s="178"/>
      <c r="C984" s="46">
        <v>3122</v>
      </c>
      <c r="D984" s="74" t="s">
        <v>82</v>
      </c>
      <c r="E984" s="37">
        <v>54250</v>
      </c>
    </row>
    <row r="985" spans="1:7" ht="15" customHeight="1" x14ac:dyDescent="0.2">
      <c r="B985" s="178"/>
      <c r="C985" s="46">
        <v>3123</v>
      </c>
      <c r="D985" s="74" t="s">
        <v>82</v>
      </c>
      <c r="E985" s="37">
        <v>145000</v>
      </c>
      <c r="G985" s="107">
        <f>SUM(E984:E985)</f>
        <v>199250</v>
      </c>
    </row>
    <row r="986" spans="1:7" ht="15" customHeight="1" x14ac:dyDescent="0.2">
      <c r="B986" s="95"/>
      <c r="C986" s="66" t="s">
        <v>40</v>
      </c>
      <c r="D986" s="96"/>
      <c r="E986" s="97">
        <f>SUM(E982:E985)</f>
        <v>849816</v>
      </c>
    </row>
    <row r="987" spans="1:7" ht="15" customHeight="1" x14ac:dyDescent="0.2"/>
    <row r="988" spans="1:7" ht="15" customHeight="1" x14ac:dyDescent="0.2"/>
    <row r="989" spans="1:7" ht="15" customHeight="1" x14ac:dyDescent="0.2"/>
    <row r="990" spans="1:7" ht="15" customHeight="1" x14ac:dyDescent="0.2">
      <c r="B990" s="44" t="s">
        <v>35</v>
      </c>
      <c r="C990" s="31" t="s">
        <v>36</v>
      </c>
      <c r="D990" s="45" t="s">
        <v>37</v>
      </c>
      <c r="E990" s="33" t="s">
        <v>38</v>
      </c>
    </row>
    <row r="991" spans="1:7" ht="15" customHeight="1" x14ac:dyDescent="0.2">
      <c r="B991" s="100">
        <v>32133019</v>
      </c>
      <c r="C991" s="73"/>
      <c r="D991" s="47" t="s">
        <v>43</v>
      </c>
      <c r="E991" s="137">
        <v>864801.97</v>
      </c>
    </row>
    <row r="992" spans="1:7" ht="15" customHeight="1" x14ac:dyDescent="0.2">
      <c r="B992" s="100">
        <v>32533019</v>
      </c>
      <c r="C992" s="73"/>
      <c r="D992" s="47" t="s">
        <v>43</v>
      </c>
      <c r="E992" s="137">
        <v>4900544.5</v>
      </c>
    </row>
    <row r="993" spans="1:7" ht="15" customHeight="1" x14ac:dyDescent="0.2">
      <c r="B993" s="58"/>
      <c r="C993" s="39" t="s">
        <v>40</v>
      </c>
      <c r="D993" s="48"/>
      <c r="E993" s="49">
        <f>SUM(E991:E992)</f>
        <v>5765346.4699999997</v>
      </c>
      <c r="G993" s="107">
        <f>+E986+E993</f>
        <v>6615162.4699999997</v>
      </c>
    </row>
    <row r="994" spans="1:7" ht="15" customHeight="1" x14ac:dyDescent="0.2">
      <c r="G994" s="107">
        <f>+E976-G993</f>
        <v>7181241.7299999995</v>
      </c>
    </row>
    <row r="995" spans="1:7" ht="15" customHeight="1" x14ac:dyDescent="0.25">
      <c r="A995" s="51" t="s">
        <v>17</v>
      </c>
      <c r="B995" s="88"/>
      <c r="C995" s="52"/>
      <c r="D995" s="52"/>
      <c r="E995" s="52"/>
    </row>
    <row r="996" spans="1:7" ht="15" customHeight="1" x14ac:dyDescent="0.2">
      <c r="A996" s="87" t="s">
        <v>33</v>
      </c>
      <c r="B996" s="88"/>
      <c r="C996" s="52"/>
      <c r="D996" s="52"/>
      <c r="E996" s="53" t="s">
        <v>34</v>
      </c>
    </row>
    <row r="997" spans="1:7" ht="15" customHeight="1" x14ac:dyDescent="0.25">
      <c r="A997" s="51"/>
      <c r="B997" s="89"/>
      <c r="C997" s="52"/>
      <c r="D997" s="52"/>
      <c r="E997" s="90"/>
    </row>
    <row r="998" spans="1:7" ht="15" customHeight="1" x14ac:dyDescent="0.2">
      <c r="A998" s="69"/>
      <c r="B998" s="69"/>
      <c r="C998" s="44" t="s">
        <v>36</v>
      </c>
      <c r="D998" s="91" t="s">
        <v>50</v>
      </c>
      <c r="E998" s="44" t="s">
        <v>38</v>
      </c>
    </row>
    <row r="999" spans="1:7" ht="15" customHeight="1" x14ac:dyDescent="0.2">
      <c r="A999" s="92"/>
      <c r="B999" s="78"/>
      <c r="C999" s="93">
        <v>6409</v>
      </c>
      <c r="D999" s="65" t="s">
        <v>72</v>
      </c>
      <c r="E999" s="94">
        <f>5842470.03+1338771.7</f>
        <v>7181241.7300000004</v>
      </c>
    </row>
    <row r="1000" spans="1:7" ht="15" customHeight="1" x14ac:dyDescent="0.2">
      <c r="A1000" s="92"/>
      <c r="B1000" s="95"/>
      <c r="C1000" s="66" t="s">
        <v>40</v>
      </c>
      <c r="D1000" s="96"/>
      <c r="E1000" s="97">
        <f>SUM(E999:E999)</f>
        <v>7181241.7300000004</v>
      </c>
    </row>
    <row r="1001" spans="1:7" ht="15" customHeight="1" x14ac:dyDescent="0.2"/>
    <row r="1002" spans="1:7" ht="15" customHeight="1" x14ac:dyDescent="0.2"/>
    <row r="1003" spans="1:7" ht="15" customHeight="1" x14ac:dyDescent="0.25">
      <c r="A1003" s="23" t="s">
        <v>417</v>
      </c>
    </row>
    <row r="1004" spans="1:7" ht="15" customHeight="1" x14ac:dyDescent="0.2">
      <c r="A1004" s="203" t="s">
        <v>113</v>
      </c>
      <c r="B1004" s="203"/>
      <c r="C1004" s="203"/>
      <c r="D1004" s="203"/>
      <c r="E1004" s="203"/>
    </row>
    <row r="1005" spans="1:7" ht="15" customHeight="1" x14ac:dyDescent="0.2">
      <c r="A1005" s="203"/>
      <c r="B1005" s="203"/>
      <c r="C1005" s="203"/>
      <c r="D1005" s="203"/>
      <c r="E1005" s="203"/>
    </row>
    <row r="1006" spans="1:7" ht="15" customHeight="1" x14ac:dyDescent="0.2">
      <c r="A1006" s="203" t="s">
        <v>418</v>
      </c>
      <c r="B1006" s="203"/>
      <c r="C1006" s="203"/>
      <c r="D1006" s="203"/>
      <c r="E1006" s="203"/>
    </row>
    <row r="1007" spans="1:7" ht="15" customHeight="1" x14ac:dyDescent="0.2">
      <c r="A1007" s="203"/>
      <c r="B1007" s="203"/>
      <c r="C1007" s="203"/>
      <c r="D1007" s="203"/>
      <c r="E1007" s="203"/>
    </row>
    <row r="1008" spans="1:7" ht="15" customHeight="1" x14ac:dyDescent="0.2">
      <c r="A1008" s="203"/>
      <c r="B1008" s="203"/>
      <c r="C1008" s="203"/>
      <c r="D1008" s="203"/>
      <c r="E1008" s="203"/>
    </row>
    <row r="1009" spans="1:5" ht="15" customHeight="1" x14ac:dyDescent="0.2">
      <c r="A1009" s="203"/>
      <c r="B1009" s="203"/>
      <c r="C1009" s="203"/>
      <c r="D1009" s="203"/>
      <c r="E1009" s="203"/>
    </row>
    <row r="1010" spans="1:5" ht="15" customHeight="1" x14ac:dyDescent="0.2">
      <c r="A1010" s="203"/>
      <c r="B1010" s="203"/>
      <c r="C1010" s="203"/>
      <c r="D1010" s="203"/>
      <c r="E1010" s="203"/>
    </row>
    <row r="1011" spans="1:5" ht="15" customHeight="1" x14ac:dyDescent="0.2">
      <c r="A1011" s="203"/>
      <c r="B1011" s="203"/>
      <c r="C1011" s="203"/>
      <c r="D1011" s="203"/>
      <c r="E1011" s="203"/>
    </row>
    <row r="1012" spans="1:5" ht="15" customHeight="1" x14ac:dyDescent="0.2">
      <c r="A1012" s="203"/>
      <c r="B1012" s="203"/>
      <c r="C1012" s="203"/>
      <c r="D1012" s="203"/>
      <c r="E1012" s="203"/>
    </row>
    <row r="1013" spans="1:5" ht="15" customHeight="1" x14ac:dyDescent="0.2">
      <c r="A1013" s="191"/>
      <c r="B1013" s="191"/>
      <c r="C1013" s="191"/>
      <c r="D1013" s="191"/>
      <c r="E1013" s="191"/>
    </row>
    <row r="1014" spans="1:5" ht="15" customHeight="1" x14ac:dyDescent="0.25">
      <c r="A1014" s="51" t="s">
        <v>17</v>
      </c>
      <c r="B1014" s="52"/>
      <c r="C1014" s="52"/>
      <c r="D1014" s="52"/>
      <c r="E1014" s="61"/>
    </row>
    <row r="1015" spans="1:5" ht="15" customHeight="1" x14ac:dyDescent="0.2">
      <c r="A1015" s="87" t="s">
        <v>55</v>
      </c>
      <c r="B1015" s="52"/>
      <c r="C1015" s="52"/>
      <c r="D1015" s="52"/>
      <c r="E1015" s="53" t="s">
        <v>330</v>
      </c>
    </row>
    <row r="1016" spans="1:5" ht="15" customHeight="1" x14ac:dyDescent="0.25">
      <c r="A1016" s="61"/>
      <c r="B1016" s="51"/>
      <c r="C1016" s="52"/>
      <c r="D1016" s="52"/>
      <c r="E1016" s="90"/>
    </row>
    <row r="1017" spans="1:5" ht="15" customHeight="1" x14ac:dyDescent="0.2">
      <c r="B1017" s="69"/>
      <c r="C1017" s="44" t="s">
        <v>36</v>
      </c>
      <c r="D1017" s="91" t="s">
        <v>50</v>
      </c>
      <c r="E1017" s="44" t="s">
        <v>38</v>
      </c>
    </row>
    <row r="1018" spans="1:5" ht="15" customHeight="1" x14ac:dyDescent="0.2">
      <c r="B1018" s="178"/>
      <c r="C1018" s="46">
        <v>3299</v>
      </c>
      <c r="D1018" s="147" t="s">
        <v>72</v>
      </c>
      <c r="E1018" s="37">
        <v>-450000</v>
      </c>
    </row>
    <row r="1019" spans="1:5" ht="15" customHeight="1" x14ac:dyDescent="0.2">
      <c r="B1019" s="178"/>
      <c r="C1019" s="46">
        <v>3123</v>
      </c>
      <c r="D1019" s="65" t="s">
        <v>152</v>
      </c>
      <c r="E1019" s="37">
        <v>-481780</v>
      </c>
    </row>
    <row r="1020" spans="1:5" ht="15" customHeight="1" x14ac:dyDescent="0.2">
      <c r="B1020" s="178"/>
      <c r="C1020" s="46">
        <v>3299</v>
      </c>
      <c r="D1020" s="65" t="s">
        <v>296</v>
      </c>
      <c r="E1020" s="37">
        <v>429070.75</v>
      </c>
    </row>
    <row r="1021" spans="1:5" ht="15" customHeight="1" x14ac:dyDescent="0.2">
      <c r="B1021" s="95"/>
      <c r="C1021" s="66" t="s">
        <v>40</v>
      </c>
      <c r="D1021" s="96"/>
      <c r="E1021" s="97">
        <f>SUM(E1018:E1020)</f>
        <v>-502709.25</v>
      </c>
    </row>
    <row r="1022" spans="1:5" ht="15" customHeight="1" x14ac:dyDescent="0.2"/>
    <row r="1023" spans="1:5" ht="15" customHeight="1" x14ac:dyDescent="0.2">
      <c r="A1023" s="87" t="s">
        <v>55</v>
      </c>
      <c r="B1023" s="52"/>
      <c r="C1023" s="52"/>
      <c r="D1023" s="52"/>
      <c r="E1023" s="53" t="s">
        <v>330</v>
      </c>
    </row>
    <row r="1024" spans="1:5" ht="15" customHeight="1" x14ac:dyDescent="0.2"/>
    <row r="1025" spans="1:8" ht="15" customHeight="1" x14ac:dyDescent="0.2">
      <c r="B1025" s="44" t="s">
        <v>35</v>
      </c>
      <c r="C1025" s="31" t="s">
        <v>36</v>
      </c>
      <c r="D1025" s="45" t="s">
        <v>37</v>
      </c>
      <c r="E1025" s="33" t="s">
        <v>38</v>
      </c>
    </row>
    <row r="1026" spans="1:8" ht="15" customHeight="1" x14ac:dyDescent="0.2">
      <c r="B1026" s="100">
        <v>32133910</v>
      </c>
      <c r="C1026" s="73"/>
      <c r="D1026" s="65" t="s">
        <v>139</v>
      </c>
      <c r="E1026" s="137">
        <f>-82050-88050-29282.23-165</f>
        <v>-199547.23</v>
      </c>
    </row>
    <row r="1027" spans="1:8" ht="15" customHeight="1" x14ac:dyDescent="0.2">
      <c r="B1027" s="100">
        <v>32533910</v>
      </c>
      <c r="C1027" s="73"/>
      <c r="D1027" s="65" t="s">
        <v>139</v>
      </c>
      <c r="E1027" s="137">
        <f>-464950-498950-165932.62-935</f>
        <v>-1130767.6200000001</v>
      </c>
    </row>
    <row r="1028" spans="1:8" ht="15" customHeight="1" x14ac:dyDescent="0.2">
      <c r="B1028" s="100">
        <v>32133910</v>
      </c>
      <c r="C1028" s="73"/>
      <c r="D1028" s="65" t="s">
        <v>139</v>
      </c>
      <c r="E1028" s="137">
        <f>120532.22+17493+49628.4+12900</f>
        <v>200553.62</v>
      </c>
      <c r="G1028" s="107">
        <f>SUM(E1019,E1026:E1027)</f>
        <v>-1812094.85</v>
      </c>
      <c r="H1028" s="107">
        <f>+G1028+46000</f>
        <v>-1766094.85</v>
      </c>
    </row>
    <row r="1029" spans="1:8" ht="15" customHeight="1" x14ac:dyDescent="0.2">
      <c r="B1029" s="100">
        <v>32533910</v>
      </c>
      <c r="C1029" s="73"/>
      <c r="D1029" s="65" t="s">
        <v>139</v>
      </c>
      <c r="E1029" s="137">
        <f>683015.88+99127+281227.6+73100</f>
        <v>1136470.48</v>
      </c>
      <c r="G1029" s="107">
        <f>SUM(E1020,E1028:E1029)</f>
        <v>1766094.85</v>
      </c>
    </row>
    <row r="1030" spans="1:8" ht="15" customHeight="1" x14ac:dyDescent="0.2">
      <c r="B1030" s="58"/>
      <c r="C1030" s="39" t="s">
        <v>40</v>
      </c>
      <c r="D1030" s="48"/>
      <c r="E1030" s="49">
        <f>SUM(E1026:E1029)</f>
        <v>6709.25</v>
      </c>
    </row>
    <row r="1031" spans="1:8" ht="15" customHeight="1" x14ac:dyDescent="0.2"/>
    <row r="1032" spans="1:8" ht="15" customHeight="1" x14ac:dyDescent="0.25">
      <c r="A1032" s="51" t="s">
        <v>17</v>
      </c>
      <c r="B1032" s="88"/>
      <c r="C1032" s="52"/>
      <c r="D1032" s="52"/>
      <c r="E1032" s="52"/>
    </row>
    <row r="1033" spans="1:8" ht="15" customHeight="1" x14ac:dyDescent="0.2">
      <c r="A1033" s="87" t="s">
        <v>33</v>
      </c>
      <c r="B1033" s="88"/>
      <c r="C1033" s="52"/>
      <c r="D1033" s="52"/>
      <c r="E1033" s="53" t="s">
        <v>34</v>
      </c>
    </row>
    <row r="1034" spans="1:8" ht="15" customHeight="1" x14ac:dyDescent="0.25">
      <c r="A1034" s="51"/>
      <c r="B1034" s="89"/>
      <c r="C1034" s="52"/>
      <c r="D1034" s="52"/>
      <c r="E1034" s="90"/>
    </row>
    <row r="1035" spans="1:8" ht="15" customHeight="1" x14ac:dyDescent="0.2">
      <c r="A1035" s="69"/>
      <c r="B1035" s="69"/>
      <c r="C1035" s="44" t="s">
        <v>36</v>
      </c>
      <c r="D1035" s="91" t="s">
        <v>50</v>
      </c>
      <c r="E1035" s="44" t="s">
        <v>38</v>
      </c>
    </row>
    <row r="1036" spans="1:8" ht="15" customHeight="1" x14ac:dyDescent="0.2">
      <c r="A1036" s="92"/>
      <c r="B1036" s="78"/>
      <c r="C1036" s="93">
        <v>6409</v>
      </c>
      <c r="D1036" s="65" t="s">
        <v>72</v>
      </c>
      <c r="E1036" s="94">
        <v>496000</v>
      </c>
    </row>
    <row r="1037" spans="1:8" ht="15" customHeight="1" x14ac:dyDescent="0.2">
      <c r="A1037" s="92"/>
      <c r="B1037" s="95"/>
      <c r="C1037" s="66" t="s">
        <v>40</v>
      </c>
      <c r="D1037" s="96"/>
      <c r="E1037" s="97">
        <f>SUM(E1036:E1036)</f>
        <v>496000</v>
      </c>
      <c r="G1037" s="107">
        <f>+E1021+E1030+E1037</f>
        <v>0</v>
      </c>
    </row>
    <row r="1038" spans="1:8" ht="15" customHeight="1" x14ac:dyDescent="0.2"/>
    <row r="1039" spans="1:8" ht="15" customHeight="1" x14ac:dyDescent="0.2"/>
    <row r="1040" spans="1:8" ht="15" customHeight="1" x14ac:dyDescent="0.2"/>
    <row r="1041" spans="1:5" ht="15" customHeight="1" x14ac:dyDescent="0.2"/>
    <row r="1042" spans="1:5" ht="15" customHeight="1" x14ac:dyDescent="0.25">
      <c r="A1042" s="23" t="s">
        <v>419</v>
      </c>
    </row>
    <row r="1043" spans="1:5" ht="15" customHeight="1" x14ac:dyDescent="0.2">
      <c r="A1043" s="204" t="s">
        <v>78</v>
      </c>
      <c r="B1043" s="204"/>
      <c r="C1043" s="204"/>
      <c r="D1043" s="204"/>
      <c r="E1043" s="204"/>
    </row>
    <row r="1044" spans="1:5" ht="15" customHeight="1" x14ac:dyDescent="0.2">
      <c r="A1044" s="204"/>
      <c r="B1044" s="204"/>
      <c r="C1044" s="204"/>
      <c r="D1044" s="204"/>
      <c r="E1044" s="204"/>
    </row>
    <row r="1045" spans="1:5" ht="15" customHeight="1" x14ac:dyDescent="0.2">
      <c r="A1045" s="201" t="s">
        <v>420</v>
      </c>
      <c r="B1045" s="201"/>
      <c r="C1045" s="201"/>
      <c r="D1045" s="201"/>
      <c r="E1045" s="201"/>
    </row>
    <row r="1046" spans="1:5" ht="15" customHeight="1" x14ac:dyDescent="0.2">
      <c r="A1046" s="201"/>
      <c r="B1046" s="201"/>
      <c r="C1046" s="201"/>
      <c r="D1046" s="201"/>
      <c r="E1046" s="201"/>
    </row>
    <row r="1047" spans="1:5" ht="15" customHeight="1" x14ac:dyDescent="0.2">
      <c r="A1047" s="201"/>
      <c r="B1047" s="201"/>
      <c r="C1047" s="201"/>
      <c r="D1047" s="201"/>
      <c r="E1047" s="201"/>
    </row>
    <row r="1048" spans="1:5" ht="15" customHeight="1" x14ac:dyDescent="0.2">
      <c r="A1048" s="201"/>
      <c r="B1048" s="201"/>
      <c r="C1048" s="201"/>
      <c r="D1048" s="201"/>
      <c r="E1048" s="201"/>
    </row>
    <row r="1049" spans="1:5" ht="15" customHeight="1" x14ac:dyDescent="0.2">
      <c r="A1049" s="201"/>
      <c r="B1049" s="201"/>
      <c r="C1049" s="201"/>
      <c r="D1049" s="201"/>
      <c r="E1049" s="201"/>
    </row>
    <row r="1050" spans="1:5" ht="15" customHeight="1" x14ac:dyDescent="0.2">
      <c r="A1050" s="201"/>
      <c r="B1050" s="201"/>
      <c r="C1050" s="201"/>
      <c r="D1050" s="201"/>
      <c r="E1050" s="201"/>
    </row>
    <row r="1051" spans="1:5" ht="15" customHeight="1" x14ac:dyDescent="0.2"/>
    <row r="1052" spans="1:5" ht="15" customHeight="1" x14ac:dyDescent="0.25">
      <c r="A1052" s="25" t="s">
        <v>17</v>
      </c>
      <c r="B1052" s="26"/>
      <c r="C1052" s="26"/>
      <c r="D1052" s="26"/>
      <c r="E1052" s="54"/>
    </row>
    <row r="1053" spans="1:5" ht="15" customHeight="1" x14ac:dyDescent="0.2">
      <c r="A1053" s="87" t="s">
        <v>62</v>
      </c>
      <c r="B1053" s="26"/>
      <c r="C1053" s="26"/>
      <c r="D1053" s="26"/>
      <c r="E1053" s="28" t="s">
        <v>68</v>
      </c>
    </row>
    <row r="1054" spans="1:5" ht="15" customHeight="1" x14ac:dyDescent="0.2">
      <c r="A1054" s="54"/>
      <c r="B1054" s="42"/>
      <c r="C1054" s="26"/>
      <c r="E1054" s="30"/>
    </row>
    <row r="1055" spans="1:5" ht="15" customHeight="1" x14ac:dyDescent="0.2">
      <c r="C1055" s="31" t="s">
        <v>36</v>
      </c>
      <c r="D1055" s="32" t="s">
        <v>50</v>
      </c>
      <c r="E1055" s="44" t="s">
        <v>38</v>
      </c>
    </row>
    <row r="1056" spans="1:5" ht="15" customHeight="1" x14ac:dyDescent="0.2">
      <c r="C1056" s="73">
        <v>3122</v>
      </c>
      <c r="D1056" s="79" t="s">
        <v>71</v>
      </c>
      <c r="E1056" s="82">
        <v>-261966.69</v>
      </c>
    </row>
    <row r="1057" spans="1:5" ht="15" customHeight="1" x14ac:dyDescent="0.2">
      <c r="C1057" s="73">
        <v>4357</v>
      </c>
      <c r="D1057" s="79" t="s">
        <v>71</v>
      </c>
      <c r="E1057" s="82">
        <v>261966.69</v>
      </c>
    </row>
    <row r="1058" spans="1:5" ht="15" customHeight="1" x14ac:dyDescent="0.2">
      <c r="C1058" s="39" t="s">
        <v>40</v>
      </c>
      <c r="D1058" s="40"/>
      <c r="E1058" s="41">
        <f>SUM(E1056:E1057)</f>
        <v>0</v>
      </c>
    </row>
    <row r="1059" spans="1:5" ht="15" customHeight="1" x14ac:dyDescent="0.2"/>
    <row r="1060" spans="1:5" ht="15" customHeight="1" x14ac:dyDescent="0.2"/>
    <row r="1061" spans="1:5" ht="15" customHeight="1" x14ac:dyDescent="0.25">
      <c r="A1061" s="23" t="s">
        <v>421</v>
      </c>
    </row>
    <row r="1062" spans="1:5" ht="15" customHeight="1" x14ac:dyDescent="0.2">
      <c r="A1062" s="204" t="s">
        <v>78</v>
      </c>
      <c r="B1062" s="204"/>
      <c r="C1062" s="204"/>
      <c r="D1062" s="204"/>
      <c r="E1062" s="204"/>
    </row>
    <row r="1063" spans="1:5" ht="15" customHeight="1" x14ac:dyDescent="0.2">
      <c r="A1063" s="204"/>
      <c r="B1063" s="204"/>
      <c r="C1063" s="204"/>
      <c r="D1063" s="204"/>
      <c r="E1063" s="204"/>
    </row>
    <row r="1064" spans="1:5" ht="15" customHeight="1" x14ac:dyDescent="0.2">
      <c r="A1064" s="201" t="s">
        <v>422</v>
      </c>
      <c r="B1064" s="201"/>
      <c r="C1064" s="201"/>
      <c r="D1064" s="201"/>
      <c r="E1064" s="201"/>
    </row>
    <row r="1065" spans="1:5" ht="15" customHeight="1" x14ac:dyDescent="0.2">
      <c r="A1065" s="201"/>
      <c r="B1065" s="201"/>
      <c r="C1065" s="201"/>
      <c r="D1065" s="201"/>
      <c r="E1065" s="201"/>
    </row>
    <row r="1066" spans="1:5" ht="15" customHeight="1" x14ac:dyDescent="0.2">
      <c r="A1066" s="201"/>
      <c r="B1066" s="201"/>
      <c r="C1066" s="201"/>
      <c r="D1066" s="201"/>
      <c r="E1066" s="201"/>
    </row>
    <row r="1067" spans="1:5" ht="15" customHeight="1" x14ac:dyDescent="0.2">
      <c r="A1067" s="201"/>
      <c r="B1067" s="201"/>
      <c r="C1067" s="201"/>
      <c r="D1067" s="201"/>
      <c r="E1067" s="201"/>
    </row>
    <row r="1068" spans="1:5" ht="15" customHeight="1" x14ac:dyDescent="0.2">
      <c r="A1068" s="201"/>
      <c r="B1068" s="201"/>
      <c r="C1068" s="201"/>
      <c r="D1068" s="201"/>
      <c r="E1068" s="201"/>
    </row>
    <row r="1069" spans="1:5" ht="15" customHeight="1" x14ac:dyDescent="0.2"/>
    <row r="1070" spans="1:5" ht="15" customHeight="1" x14ac:dyDescent="0.25">
      <c r="A1070" s="25" t="s">
        <v>17</v>
      </c>
      <c r="B1070" s="26"/>
      <c r="C1070" s="26"/>
      <c r="D1070" s="26"/>
      <c r="E1070" s="54"/>
    </row>
    <row r="1071" spans="1:5" ht="15" customHeight="1" x14ac:dyDescent="0.2">
      <c r="A1071" s="87" t="s">
        <v>62</v>
      </c>
      <c r="B1071" s="26"/>
      <c r="C1071" s="26"/>
      <c r="D1071" s="26"/>
      <c r="E1071" s="28" t="s">
        <v>68</v>
      </c>
    </row>
    <row r="1072" spans="1:5" ht="15" customHeight="1" x14ac:dyDescent="0.2">
      <c r="A1072" s="54"/>
      <c r="B1072" s="42"/>
      <c r="C1072" s="26"/>
      <c r="E1072" s="30"/>
    </row>
    <row r="1073" spans="1:5" ht="15" customHeight="1" x14ac:dyDescent="0.2">
      <c r="C1073" s="31" t="s">
        <v>36</v>
      </c>
      <c r="D1073" s="32" t="s">
        <v>50</v>
      </c>
      <c r="E1073" s="44" t="s">
        <v>38</v>
      </c>
    </row>
    <row r="1074" spans="1:5" ht="15" customHeight="1" x14ac:dyDescent="0.2">
      <c r="C1074" s="73">
        <v>4357</v>
      </c>
      <c r="D1074" s="65" t="s">
        <v>51</v>
      </c>
      <c r="E1074" s="82">
        <f>-66703.5-186769.8-13340.7</f>
        <v>-266814</v>
      </c>
    </row>
    <row r="1075" spans="1:5" ht="15" customHeight="1" x14ac:dyDescent="0.2">
      <c r="C1075" s="73">
        <v>4357</v>
      </c>
      <c r="D1075" s="79" t="s">
        <v>71</v>
      </c>
      <c r="E1075" s="82">
        <v>266814</v>
      </c>
    </row>
    <row r="1076" spans="1:5" ht="15" customHeight="1" x14ac:dyDescent="0.2">
      <c r="C1076" s="39" t="s">
        <v>40</v>
      </c>
      <c r="D1076" s="40"/>
      <c r="E1076" s="41">
        <f>SUM(E1074:E1075)</f>
        <v>0</v>
      </c>
    </row>
    <row r="1077" spans="1:5" ht="15" customHeight="1" x14ac:dyDescent="0.2"/>
    <row r="1078" spans="1:5" ht="15" customHeight="1" x14ac:dyDescent="0.2"/>
    <row r="1079" spans="1:5" ht="15" customHeight="1" x14ac:dyDescent="0.25">
      <c r="A1079" s="23" t="s">
        <v>423</v>
      </c>
    </row>
    <row r="1080" spans="1:5" ht="15" customHeight="1" x14ac:dyDescent="0.2">
      <c r="A1080" s="204" t="s">
        <v>78</v>
      </c>
      <c r="B1080" s="204"/>
      <c r="C1080" s="204"/>
      <c r="D1080" s="204"/>
      <c r="E1080" s="204"/>
    </row>
    <row r="1081" spans="1:5" ht="15" customHeight="1" x14ac:dyDescent="0.2">
      <c r="A1081" s="204"/>
      <c r="B1081" s="204"/>
      <c r="C1081" s="204"/>
      <c r="D1081" s="204"/>
      <c r="E1081" s="204"/>
    </row>
    <row r="1082" spans="1:5" ht="15" customHeight="1" x14ac:dyDescent="0.2">
      <c r="A1082" s="201" t="s">
        <v>424</v>
      </c>
      <c r="B1082" s="201"/>
      <c r="C1082" s="201"/>
      <c r="D1082" s="201"/>
      <c r="E1082" s="201"/>
    </row>
    <row r="1083" spans="1:5" ht="15" customHeight="1" x14ac:dyDescent="0.2">
      <c r="A1083" s="201"/>
      <c r="B1083" s="201"/>
      <c r="C1083" s="201"/>
      <c r="D1083" s="201"/>
      <c r="E1083" s="201"/>
    </row>
    <row r="1084" spans="1:5" ht="15" customHeight="1" x14ac:dyDescent="0.2">
      <c r="A1084" s="201"/>
      <c r="B1084" s="201"/>
      <c r="C1084" s="201"/>
      <c r="D1084" s="201"/>
      <c r="E1084" s="201"/>
    </row>
    <row r="1085" spans="1:5" ht="15" customHeight="1" x14ac:dyDescent="0.2">
      <c r="A1085" s="201"/>
      <c r="B1085" s="201"/>
      <c r="C1085" s="201"/>
      <c r="D1085" s="201"/>
      <c r="E1085" s="201"/>
    </row>
    <row r="1086" spans="1:5" ht="15" customHeight="1" x14ac:dyDescent="0.2">
      <c r="A1086" s="201"/>
      <c r="B1086" s="201"/>
      <c r="C1086" s="201"/>
      <c r="D1086" s="201"/>
      <c r="E1086" s="201"/>
    </row>
    <row r="1087" spans="1:5" ht="15" customHeight="1" x14ac:dyDescent="0.2">
      <c r="A1087" s="201"/>
      <c r="B1087" s="201"/>
      <c r="C1087" s="201"/>
      <c r="D1087" s="201"/>
      <c r="E1087" s="201"/>
    </row>
    <row r="1088" spans="1:5" ht="15" customHeight="1" x14ac:dyDescent="0.2"/>
    <row r="1089" spans="1:5" ht="15" customHeight="1" x14ac:dyDescent="0.2"/>
    <row r="1090" spans="1:5" ht="15" customHeight="1" x14ac:dyDescent="0.2"/>
    <row r="1091" spans="1:5" ht="15" customHeight="1" x14ac:dyDescent="0.2"/>
    <row r="1092" spans="1:5" ht="15" customHeight="1" x14ac:dyDescent="0.2"/>
    <row r="1093" spans="1:5" ht="15" customHeight="1" x14ac:dyDescent="0.2"/>
    <row r="1094" spans="1:5" ht="15" customHeight="1" x14ac:dyDescent="0.25">
      <c r="A1094" s="25" t="s">
        <v>17</v>
      </c>
      <c r="B1094" s="26"/>
      <c r="C1094" s="26"/>
      <c r="D1094" s="26"/>
      <c r="E1094" s="54"/>
    </row>
    <row r="1095" spans="1:5" ht="15" customHeight="1" x14ac:dyDescent="0.2">
      <c r="A1095" s="80" t="s">
        <v>80</v>
      </c>
      <c r="B1095" s="26"/>
      <c r="C1095" s="26"/>
      <c r="D1095" s="26"/>
      <c r="E1095" s="28" t="s">
        <v>81</v>
      </c>
    </row>
    <row r="1096" spans="1:5" ht="15" customHeight="1" x14ac:dyDescent="0.2">
      <c r="A1096" s="54"/>
      <c r="B1096" s="42"/>
      <c r="C1096" s="26"/>
      <c r="E1096" s="43"/>
    </row>
    <row r="1097" spans="1:5" ht="15" customHeight="1" x14ac:dyDescent="0.2">
      <c r="A1097" s="70"/>
      <c r="B1097" s="70"/>
      <c r="C1097" s="31" t="s">
        <v>36</v>
      </c>
      <c r="D1097" s="32" t="s">
        <v>50</v>
      </c>
      <c r="E1097" s="33" t="s">
        <v>38</v>
      </c>
    </row>
    <row r="1098" spans="1:5" ht="15" customHeight="1" x14ac:dyDescent="0.2">
      <c r="A1098" s="86"/>
      <c r="B1098" s="72"/>
      <c r="C1098" s="73">
        <v>3299</v>
      </c>
      <c r="D1098" s="65" t="s">
        <v>72</v>
      </c>
      <c r="E1098" s="104">
        <v>-11744000</v>
      </c>
    </row>
    <row r="1099" spans="1:5" ht="15" customHeight="1" x14ac:dyDescent="0.2">
      <c r="A1099" s="86"/>
      <c r="B1099" s="72"/>
      <c r="C1099" s="73">
        <v>3299</v>
      </c>
      <c r="D1099" s="74" t="s">
        <v>82</v>
      </c>
      <c r="E1099" s="104">
        <f>652000+734000+770000+764000+692000+802000+698000+650000+1046000+1290000+560000</f>
        <v>8658000</v>
      </c>
    </row>
    <row r="1100" spans="1:5" ht="15" customHeight="1" x14ac:dyDescent="0.2">
      <c r="A1100" s="86"/>
      <c r="B1100" s="72"/>
      <c r="C1100" s="73">
        <v>3299</v>
      </c>
      <c r="D1100" s="79" t="s">
        <v>58</v>
      </c>
      <c r="E1100" s="104">
        <f>948000+1186000+952000</f>
        <v>3086000</v>
      </c>
    </row>
    <row r="1101" spans="1:5" ht="15" customHeight="1" x14ac:dyDescent="0.2">
      <c r="A1101" s="76"/>
      <c r="B1101" s="106"/>
      <c r="C1101" s="39" t="s">
        <v>40</v>
      </c>
      <c r="D1101" s="40"/>
      <c r="E1101" s="41">
        <f>SUM(E1098:E1100)</f>
        <v>0</v>
      </c>
    </row>
    <row r="1102" spans="1:5" ht="15" customHeight="1" x14ac:dyDescent="0.2"/>
    <row r="1103" spans="1:5" ht="15" customHeight="1" x14ac:dyDescent="0.2"/>
    <row r="1104" spans="1:5" ht="15" customHeight="1" x14ac:dyDescent="0.25">
      <c r="A1104" s="23" t="s">
        <v>425</v>
      </c>
    </row>
    <row r="1105" spans="1:5" ht="15" customHeight="1" x14ac:dyDescent="0.2">
      <c r="A1105" s="204" t="s">
        <v>78</v>
      </c>
      <c r="B1105" s="204"/>
      <c r="C1105" s="204"/>
      <c r="D1105" s="204"/>
      <c r="E1105" s="204"/>
    </row>
    <row r="1106" spans="1:5" ht="15" customHeight="1" x14ac:dyDescent="0.2">
      <c r="A1106" s="204"/>
      <c r="B1106" s="204"/>
      <c r="C1106" s="204"/>
      <c r="D1106" s="204"/>
      <c r="E1106" s="204"/>
    </row>
    <row r="1107" spans="1:5" ht="15" customHeight="1" x14ac:dyDescent="0.2">
      <c r="A1107" s="201" t="s">
        <v>426</v>
      </c>
      <c r="B1107" s="201"/>
      <c r="C1107" s="201"/>
      <c r="D1107" s="201"/>
      <c r="E1107" s="201"/>
    </row>
    <row r="1108" spans="1:5" ht="15" customHeight="1" x14ac:dyDescent="0.2">
      <c r="A1108" s="201"/>
      <c r="B1108" s="201"/>
      <c r="C1108" s="201"/>
      <c r="D1108" s="201"/>
      <c r="E1108" s="201"/>
    </row>
    <row r="1109" spans="1:5" ht="15" customHeight="1" x14ac:dyDescent="0.2">
      <c r="A1109" s="201"/>
      <c r="B1109" s="201"/>
      <c r="C1109" s="201"/>
      <c r="D1109" s="201"/>
      <c r="E1109" s="201"/>
    </row>
    <row r="1110" spans="1:5" ht="15" customHeight="1" x14ac:dyDescent="0.2">
      <c r="A1110" s="201"/>
      <c r="B1110" s="201"/>
      <c r="C1110" s="201"/>
      <c r="D1110" s="201"/>
      <c r="E1110" s="201"/>
    </row>
    <row r="1111" spans="1:5" ht="15" customHeight="1" x14ac:dyDescent="0.2">
      <c r="A1111" s="201"/>
      <c r="B1111" s="201"/>
      <c r="C1111" s="201"/>
      <c r="D1111" s="201"/>
      <c r="E1111" s="201"/>
    </row>
    <row r="1112" spans="1:5" ht="15" customHeight="1" x14ac:dyDescent="0.2">
      <c r="A1112" s="201"/>
      <c r="B1112" s="201"/>
      <c r="C1112" s="201"/>
      <c r="D1112" s="201"/>
      <c r="E1112" s="201"/>
    </row>
    <row r="1113" spans="1:5" ht="15" customHeight="1" x14ac:dyDescent="0.2"/>
    <row r="1114" spans="1:5" ht="15" customHeight="1" x14ac:dyDescent="0.25">
      <c r="A1114" s="25" t="s">
        <v>17</v>
      </c>
      <c r="B1114" s="26"/>
      <c r="C1114" s="26"/>
      <c r="D1114" s="26"/>
      <c r="E1114" s="26"/>
    </row>
    <row r="1115" spans="1:5" ht="15" customHeight="1" x14ac:dyDescent="0.2">
      <c r="A1115" s="80" t="s">
        <v>175</v>
      </c>
      <c r="B1115" s="26"/>
      <c r="C1115" s="26"/>
      <c r="D1115" s="26"/>
      <c r="E1115" s="28" t="s">
        <v>176</v>
      </c>
    </row>
    <row r="1116" spans="1:5" ht="15" customHeight="1" x14ac:dyDescent="0.25">
      <c r="A1116" s="25"/>
      <c r="B1116" s="54"/>
      <c r="C1116" s="26"/>
      <c r="D1116" s="26"/>
      <c r="E1116" s="30"/>
    </row>
    <row r="1117" spans="1:5" ht="15" customHeight="1" x14ac:dyDescent="0.2">
      <c r="A1117" s="85"/>
      <c r="B1117" s="70"/>
      <c r="C1117" s="31" t="s">
        <v>36</v>
      </c>
      <c r="D1117" s="32" t="s">
        <v>50</v>
      </c>
      <c r="E1117" s="31" t="s">
        <v>38</v>
      </c>
    </row>
    <row r="1118" spans="1:5" ht="15" customHeight="1" x14ac:dyDescent="0.2">
      <c r="A1118" s="86"/>
      <c r="B1118" s="72"/>
      <c r="C1118" s="73">
        <v>6172</v>
      </c>
      <c r="D1118" s="65" t="s">
        <v>72</v>
      </c>
      <c r="E1118" s="75">
        <f>-300220-4800-20000</f>
        <v>-325020</v>
      </c>
    </row>
    <row r="1119" spans="1:5" ht="15" customHeight="1" x14ac:dyDescent="0.2">
      <c r="A1119" s="86"/>
      <c r="B1119" s="72"/>
      <c r="C1119" s="73">
        <v>6172</v>
      </c>
      <c r="D1119" s="65" t="s">
        <v>274</v>
      </c>
      <c r="E1119" s="75">
        <f>-20000-7200</f>
        <v>-27200</v>
      </c>
    </row>
    <row r="1120" spans="1:5" ht="15" customHeight="1" x14ac:dyDescent="0.2">
      <c r="A1120" s="86"/>
      <c r="B1120" s="72"/>
      <c r="C1120" s="73">
        <v>6172</v>
      </c>
      <c r="D1120" s="65" t="s">
        <v>51</v>
      </c>
      <c r="E1120" s="75">
        <f>20000+300220+4800+27200</f>
        <v>352220</v>
      </c>
    </row>
    <row r="1121" spans="1:5" ht="15" customHeight="1" x14ac:dyDescent="0.2">
      <c r="A1121" s="76"/>
      <c r="B1121" s="76"/>
      <c r="C1121" s="39" t="s">
        <v>40</v>
      </c>
      <c r="D1121" s="40"/>
      <c r="E1121" s="41">
        <f>SUM(E1118:E1120)</f>
        <v>0</v>
      </c>
    </row>
    <row r="1122" spans="1:5" ht="15" customHeight="1" x14ac:dyDescent="0.2"/>
    <row r="1123" spans="1:5" ht="15" customHeight="1" x14ac:dyDescent="0.2"/>
    <row r="1124" spans="1:5" ht="15" customHeight="1" x14ac:dyDescent="0.25">
      <c r="A1124" s="23" t="s">
        <v>427</v>
      </c>
    </row>
    <row r="1125" spans="1:5" ht="15" customHeight="1" x14ac:dyDescent="0.2">
      <c r="A1125" s="204" t="s">
        <v>78</v>
      </c>
      <c r="B1125" s="204"/>
      <c r="C1125" s="204"/>
      <c r="D1125" s="204"/>
      <c r="E1125" s="204"/>
    </row>
    <row r="1126" spans="1:5" ht="15" customHeight="1" x14ac:dyDescent="0.2">
      <c r="A1126" s="204"/>
      <c r="B1126" s="204"/>
      <c r="C1126" s="204"/>
      <c r="D1126" s="204"/>
      <c r="E1126" s="204"/>
    </row>
    <row r="1127" spans="1:5" ht="15" customHeight="1" x14ac:dyDescent="0.2">
      <c r="A1127" s="201" t="s">
        <v>428</v>
      </c>
      <c r="B1127" s="201"/>
      <c r="C1127" s="201"/>
      <c r="D1127" s="201"/>
      <c r="E1127" s="201"/>
    </row>
    <row r="1128" spans="1:5" ht="15" customHeight="1" x14ac:dyDescent="0.2">
      <c r="A1128" s="201"/>
      <c r="B1128" s="201"/>
      <c r="C1128" s="201"/>
      <c r="D1128" s="201"/>
      <c r="E1128" s="201"/>
    </row>
    <row r="1129" spans="1:5" ht="15" customHeight="1" x14ac:dyDescent="0.2">
      <c r="A1129" s="201"/>
      <c r="B1129" s="201"/>
      <c r="C1129" s="201"/>
      <c r="D1129" s="201"/>
      <c r="E1129" s="201"/>
    </row>
    <row r="1130" spans="1:5" ht="15" customHeight="1" x14ac:dyDescent="0.2">
      <c r="A1130" s="201"/>
      <c r="B1130" s="201"/>
      <c r="C1130" s="201"/>
      <c r="D1130" s="201"/>
      <c r="E1130" s="201"/>
    </row>
    <row r="1131" spans="1:5" ht="15" customHeight="1" x14ac:dyDescent="0.2">
      <c r="A1131" s="201"/>
      <c r="B1131" s="201"/>
      <c r="C1131" s="201"/>
      <c r="D1131" s="201"/>
      <c r="E1131" s="201"/>
    </row>
    <row r="1132" spans="1:5" ht="15" customHeight="1" x14ac:dyDescent="0.2">
      <c r="A1132" s="201"/>
      <c r="B1132" s="201"/>
      <c r="C1132" s="201"/>
      <c r="D1132" s="201"/>
      <c r="E1132" s="201"/>
    </row>
    <row r="1133" spans="1:5" ht="15" customHeight="1" x14ac:dyDescent="0.2">
      <c r="A1133" s="201"/>
      <c r="B1133" s="201"/>
      <c r="C1133" s="201"/>
      <c r="D1133" s="201"/>
      <c r="E1133" s="201"/>
    </row>
    <row r="1134" spans="1:5" ht="15" customHeight="1" x14ac:dyDescent="0.25">
      <c r="A1134" s="23"/>
    </row>
    <row r="1135" spans="1:5" ht="15" customHeight="1" x14ac:dyDescent="0.25">
      <c r="A1135" s="51" t="s">
        <v>17</v>
      </c>
      <c r="B1135" s="52"/>
      <c r="C1135" s="52"/>
      <c r="D1135" s="54"/>
      <c r="E1135" s="54"/>
    </row>
    <row r="1136" spans="1:5" ht="15" customHeight="1" x14ac:dyDescent="0.2">
      <c r="A1136" s="87" t="s">
        <v>62</v>
      </c>
      <c r="B1136" s="52"/>
      <c r="C1136" s="52"/>
      <c r="D1136" s="52"/>
      <c r="E1136" s="53" t="s">
        <v>429</v>
      </c>
    </row>
    <row r="1137" spans="1:5" ht="15" customHeight="1" x14ac:dyDescent="0.2">
      <c r="A1137" s="61"/>
      <c r="B1137" s="62"/>
      <c r="C1137" s="52"/>
      <c r="D1137" s="61"/>
      <c r="E1137" s="63"/>
    </row>
    <row r="1138" spans="1:5" ht="15" customHeight="1" x14ac:dyDescent="0.2">
      <c r="A1138" s="69"/>
      <c r="B1138" s="69"/>
      <c r="C1138" s="44" t="s">
        <v>36</v>
      </c>
      <c r="D1138" s="77" t="s">
        <v>50</v>
      </c>
      <c r="E1138" s="44" t="s">
        <v>38</v>
      </c>
    </row>
    <row r="1139" spans="1:5" ht="15" customHeight="1" x14ac:dyDescent="0.2">
      <c r="A1139" s="86"/>
      <c r="B1139" s="72"/>
      <c r="C1139" s="46">
        <v>3299</v>
      </c>
      <c r="D1139" s="65" t="s">
        <v>72</v>
      </c>
      <c r="E1139" s="110">
        <f>-22500-127500</f>
        <v>-150000</v>
      </c>
    </row>
    <row r="1140" spans="1:5" ht="15" customHeight="1" x14ac:dyDescent="0.2">
      <c r="A1140" s="86"/>
      <c r="B1140" s="72"/>
      <c r="C1140" s="46">
        <v>3299</v>
      </c>
      <c r="D1140" s="65" t="s">
        <v>51</v>
      </c>
      <c r="E1140" s="110">
        <v>150000</v>
      </c>
    </row>
    <row r="1141" spans="1:5" ht="15" customHeight="1" x14ac:dyDescent="0.2">
      <c r="A1141" s="86"/>
      <c r="B1141" s="78"/>
      <c r="C1141" s="39" t="s">
        <v>40</v>
      </c>
      <c r="D1141" s="40"/>
      <c r="E1141" s="41">
        <f>SUM(E1139:E1140)</f>
        <v>0</v>
      </c>
    </row>
    <row r="1142" spans="1:5" ht="15" customHeight="1" x14ac:dyDescent="0.2"/>
    <row r="1143" spans="1:5" ht="15" customHeight="1" x14ac:dyDescent="0.2"/>
    <row r="1144" spans="1:5" ht="15" customHeight="1" x14ac:dyDescent="0.2"/>
    <row r="1145" spans="1:5" ht="15" customHeight="1" x14ac:dyDescent="0.2"/>
    <row r="1146" spans="1:5" ht="15" customHeight="1" x14ac:dyDescent="0.25">
      <c r="A1146" s="23" t="s">
        <v>430</v>
      </c>
    </row>
    <row r="1147" spans="1:5" ht="15" customHeight="1" x14ac:dyDescent="0.2">
      <c r="A1147" s="202" t="s">
        <v>113</v>
      </c>
      <c r="B1147" s="202"/>
      <c r="C1147" s="202"/>
      <c r="D1147" s="202"/>
      <c r="E1147" s="202"/>
    </row>
    <row r="1148" spans="1:5" ht="15" customHeight="1" x14ac:dyDescent="0.2">
      <c r="A1148" s="202"/>
      <c r="B1148" s="202"/>
      <c r="C1148" s="202"/>
      <c r="D1148" s="202"/>
      <c r="E1148" s="202"/>
    </row>
    <row r="1149" spans="1:5" ht="15" customHeight="1" x14ac:dyDescent="0.2">
      <c r="A1149" s="201" t="s">
        <v>431</v>
      </c>
      <c r="B1149" s="201"/>
      <c r="C1149" s="201"/>
      <c r="D1149" s="201"/>
      <c r="E1149" s="201"/>
    </row>
    <row r="1150" spans="1:5" ht="15" customHeight="1" x14ac:dyDescent="0.2">
      <c r="A1150" s="201"/>
      <c r="B1150" s="201"/>
      <c r="C1150" s="201"/>
      <c r="D1150" s="201"/>
      <c r="E1150" s="201"/>
    </row>
    <row r="1151" spans="1:5" ht="15" customHeight="1" x14ac:dyDescent="0.2">
      <c r="A1151" s="201"/>
      <c r="B1151" s="201"/>
      <c r="C1151" s="201"/>
      <c r="D1151" s="201"/>
      <c r="E1151" s="201"/>
    </row>
    <row r="1152" spans="1:5" ht="15" customHeight="1" x14ac:dyDescent="0.2">
      <c r="A1152" s="201"/>
      <c r="B1152" s="201"/>
      <c r="C1152" s="201"/>
      <c r="D1152" s="201"/>
      <c r="E1152" s="201"/>
    </row>
    <row r="1153" spans="1:5" ht="15" customHeight="1" x14ac:dyDescent="0.2">
      <c r="A1153" s="201"/>
      <c r="B1153" s="201"/>
      <c r="C1153" s="201"/>
      <c r="D1153" s="201"/>
      <c r="E1153" s="201"/>
    </row>
    <row r="1154" spans="1:5" ht="15" customHeight="1" x14ac:dyDescent="0.2">
      <c r="A1154" s="201"/>
      <c r="B1154" s="201"/>
      <c r="C1154" s="201"/>
      <c r="D1154" s="201"/>
      <c r="E1154" s="201"/>
    </row>
    <row r="1155" spans="1:5" ht="15" customHeight="1" x14ac:dyDescent="0.2">
      <c r="A1155" s="201"/>
      <c r="B1155" s="201"/>
      <c r="C1155" s="201"/>
      <c r="D1155" s="201"/>
      <c r="E1155" s="201"/>
    </row>
    <row r="1156" spans="1:5" ht="15" customHeight="1" x14ac:dyDescent="0.2">
      <c r="A1156" s="201"/>
      <c r="B1156" s="201"/>
      <c r="C1156" s="201"/>
      <c r="D1156" s="201"/>
      <c r="E1156" s="201"/>
    </row>
    <row r="1157" spans="1:5" ht="15" customHeight="1" x14ac:dyDescent="0.2">
      <c r="A1157" s="103"/>
      <c r="B1157" s="103"/>
      <c r="C1157" s="116"/>
      <c r="D1157" s="26"/>
      <c r="E1157" s="117"/>
    </row>
    <row r="1158" spans="1:5" ht="15" customHeight="1" x14ac:dyDescent="0.25">
      <c r="A1158" s="25" t="s">
        <v>17</v>
      </c>
      <c r="B1158" s="26"/>
      <c r="C1158" s="26"/>
      <c r="D1158" s="26"/>
      <c r="E1158" s="26"/>
    </row>
    <row r="1159" spans="1:5" ht="15" customHeight="1" x14ac:dyDescent="0.2">
      <c r="A1159" s="27" t="s">
        <v>33</v>
      </c>
      <c r="B1159" s="26"/>
      <c r="C1159" s="26"/>
      <c r="D1159" s="26"/>
      <c r="E1159" s="28" t="s">
        <v>34</v>
      </c>
    </row>
    <row r="1160" spans="1:5" ht="15" customHeight="1" x14ac:dyDescent="0.25">
      <c r="A1160" s="54"/>
      <c r="B1160" s="25"/>
      <c r="C1160" s="26"/>
      <c r="D1160" s="26"/>
      <c r="E1160" s="30"/>
    </row>
    <row r="1161" spans="1:5" ht="15" customHeight="1" x14ac:dyDescent="0.2">
      <c r="A1161" s="70"/>
      <c r="B1161" s="70"/>
      <c r="C1161" s="31" t="s">
        <v>36</v>
      </c>
      <c r="D1161" s="91" t="s">
        <v>50</v>
      </c>
      <c r="E1161" s="33" t="s">
        <v>38</v>
      </c>
    </row>
    <row r="1162" spans="1:5" ht="15" customHeight="1" x14ac:dyDescent="0.2">
      <c r="A1162" s="129"/>
      <c r="B1162" s="72"/>
      <c r="C1162" s="130">
        <v>6409</v>
      </c>
      <c r="D1162" s="65" t="s">
        <v>72</v>
      </c>
      <c r="E1162" s="82">
        <v>-3700000</v>
      </c>
    </row>
    <row r="1163" spans="1:5" ht="15" customHeight="1" x14ac:dyDescent="0.2">
      <c r="A1163" s="129"/>
      <c r="B1163" s="131"/>
      <c r="C1163" s="39" t="s">
        <v>40</v>
      </c>
      <c r="D1163" s="40"/>
      <c r="E1163" s="41">
        <f>SUM(E1162:E1162)</f>
        <v>-3700000</v>
      </c>
    </row>
    <row r="1164" spans="1:5" ht="15" customHeight="1" x14ac:dyDescent="0.2">
      <c r="A1164" s="129"/>
      <c r="B1164" s="131"/>
      <c r="C1164" s="116"/>
      <c r="D1164" s="26"/>
      <c r="E1164" s="117"/>
    </row>
    <row r="1165" spans="1:5" ht="15" customHeight="1" x14ac:dyDescent="0.25">
      <c r="A1165" s="51" t="s">
        <v>17</v>
      </c>
      <c r="B1165" s="52"/>
      <c r="C1165" s="52"/>
    </row>
    <row r="1166" spans="1:5" ht="15" customHeight="1" x14ac:dyDescent="0.2">
      <c r="A1166" s="87" t="s">
        <v>55</v>
      </c>
      <c r="B1166" s="52"/>
      <c r="C1166" s="52"/>
      <c r="D1166" s="52"/>
      <c r="E1166" s="53" t="s">
        <v>56</v>
      </c>
    </row>
    <row r="1167" spans="1:5" ht="15" customHeight="1" x14ac:dyDescent="0.2">
      <c r="A1167" s="61"/>
      <c r="B1167" s="62"/>
      <c r="C1167" s="52"/>
      <c r="D1167" s="60"/>
      <c r="E1167" s="63"/>
    </row>
    <row r="1168" spans="1:5" ht="15" customHeight="1" x14ac:dyDescent="0.2">
      <c r="B1168" s="44" t="s">
        <v>35</v>
      </c>
      <c r="C1168" s="44" t="s">
        <v>36</v>
      </c>
      <c r="D1168" s="77" t="s">
        <v>37</v>
      </c>
      <c r="E1168" s="33" t="s">
        <v>38</v>
      </c>
    </row>
    <row r="1169" spans="1:5" ht="15" customHeight="1" x14ac:dyDescent="0.2">
      <c r="B1169" s="120">
        <v>883</v>
      </c>
      <c r="C1169" s="56"/>
      <c r="D1169" s="65" t="s">
        <v>90</v>
      </c>
      <c r="E1169" s="37">
        <v>3700000</v>
      </c>
    </row>
    <row r="1170" spans="1:5" ht="15" customHeight="1" x14ac:dyDescent="0.2">
      <c r="B1170" s="120"/>
      <c r="C1170" s="66" t="s">
        <v>40</v>
      </c>
      <c r="D1170" s="67"/>
      <c r="E1170" s="68">
        <f>SUM(E1169:E1169)</f>
        <v>3700000</v>
      </c>
    </row>
    <row r="1171" spans="1:5" ht="15" customHeight="1" x14ac:dyDescent="0.2"/>
    <row r="1172" spans="1:5" ht="15" customHeight="1" x14ac:dyDescent="0.2"/>
    <row r="1173" spans="1:5" ht="15" customHeight="1" x14ac:dyDescent="0.25">
      <c r="A1173" s="23" t="s">
        <v>432</v>
      </c>
    </row>
    <row r="1174" spans="1:5" ht="15" customHeight="1" x14ac:dyDescent="0.2">
      <c r="A1174" s="202" t="s">
        <v>103</v>
      </c>
      <c r="B1174" s="202"/>
      <c r="C1174" s="202"/>
      <c r="D1174" s="202"/>
      <c r="E1174" s="202"/>
    </row>
    <row r="1175" spans="1:5" ht="15" customHeight="1" x14ac:dyDescent="0.2">
      <c r="A1175" s="202"/>
      <c r="B1175" s="202"/>
      <c r="C1175" s="202"/>
      <c r="D1175" s="202"/>
      <c r="E1175" s="202"/>
    </row>
    <row r="1176" spans="1:5" ht="15" customHeight="1" x14ac:dyDescent="0.2">
      <c r="A1176" s="201" t="s">
        <v>433</v>
      </c>
      <c r="B1176" s="201"/>
      <c r="C1176" s="201"/>
      <c r="D1176" s="201"/>
      <c r="E1176" s="201"/>
    </row>
    <row r="1177" spans="1:5" ht="15" customHeight="1" x14ac:dyDescent="0.2">
      <c r="A1177" s="201"/>
      <c r="B1177" s="201"/>
      <c r="C1177" s="201"/>
      <c r="D1177" s="201"/>
      <c r="E1177" s="201"/>
    </row>
    <row r="1178" spans="1:5" ht="15" customHeight="1" x14ac:dyDescent="0.2">
      <c r="A1178" s="201"/>
      <c r="B1178" s="201"/>
      <c r="C1178" s="201"/>
      <c r="D1178" s="201"/>
      <c r="E1178" s="201"/>
    </row>
    <row r="1179" spans="1:5" ht="15" customHeight="1" x14ac:dyDescent="0.2">
      <c r="A1179" s="201"/>
      <c r="B1179" s="201"/>
      <c r="C1179" s="201"/>
      <c r="D1179" s="201"/>
      <c r="E1179" s="201"/>
    </row>
    <row r="1180" spans="1:5" ht="15" customHeight="1" x14ac:dyDescent="0.2">
      <c r="A1180" s="201"/>
      <c r="B1180" s="201"/>
      <c r="C1180" s="201"/>
      <c r="D1180" s="201"/>
      <c r="E1180" s="201"/>
    </row>
    <row r="1181" spans="1:5" ht="15" customHeight="1" x14ac:dyDescent="0.2">
      <c r="A1181" s="201"/>
      <c r="B1181" s="201"/>
      <c r="C1181" s="201"/>
      <c r="D1181" s="201"/>
      <c r="E1181" s="201"/>
    </row>
    <row r="1182" spans="1:5" ht="15" customHeight="1" x14ac:dyDescent="0.2">
      <c r="A1182" s="124"/>
      <c r="B1182" s="124"/>
      <c r="C1182" s="124"/>
      <c r="D1182" s="124"/>
      <c r="E1182" s="124"/>
    </row>
    <row r="1183" spans="1:5" ht="15" customHeight="1" x14ac:dyDescent="0.25">
      <c r="A1183" s="51" t="s">
        <v>17</v>
      </c>
      <c r="B1183" s="52"/>
      <c r="C1183" s="52"/>
      <c r="D1183" s="52"/>
      <c r="E1183" s="52"/>
    </row>
    <row r="1184" spans="1:5" ht="15" customHeight="1" x14ac:dyDescent="0.2">
      <c r="A1184" s="87" t="s">
        <v>33</v>
      </c>
      <c r="B1184" s="52"/>
      <c r="C1184" s="52"/>
      <c r="D1184" s="52"/>
      <c r="E1184" s="53" t="s">
        <v>34</v>
      </c>
    </row>
    <row r="1185" spans="1:5" ht="15" customHeight="1" x14ac:dyDescent="0.25">
      <c r="A1185" s="61"/>
      <c r="B1185" s="51"/>
      <c r="C1185" s="52"/>
      <c r="D1185" s="52"/>
      <c r="E1185" s="90"/>
    </row>
    <row r="1186" spans="1:5" ht="15" customHeight="1" x14ac:dyDescent="0.2">
      <c r="A1186" s="69"/>
      <c r="B1186" s="70"/>
      <c r="C1186" s="44" t="s">
        <v>36</v>
      </c>
      <c r="D1186" s="77" t="s">
        <v>50</v>
      </c>
      <c r="E1186" s="44" t="s">
        <v>38</v>
      </c>
    </row>
    <row r="1187" spans="1:5" ht="15" customHeight="1" x14ac:dyDescent="0.2">
      <c r="A1187" s="71"/>
      <c r="B1187" s="78"/>
      <c r="C1187" s="46">
        <v>6409</v>
      </c>
      <c r="D1187" s="65" t="s">
        <v>72</v>
      </c>
      <c r="E1187" s="37">
        <v>-2984970</v>
      </c>
    </row>
    <row r="1188" spans="1:5" ht="15" customHeight="1" x14ac:dyDescent="0.2">
      <c r="A1188" s="95"/>
      <c r="B1188" s="103"/>
      <c r="C1188" s="66" t="s">
        <v>40</v>
      </c>
      <c r="D1188" s="67"/>
      <c r="E1188" s="68">
        <f>SUM(E1187:E1187)</f>
        <v>-2984970</v>
      </c>
    </row>
    <row r="1189" spans="1:5" ht="15" customHeight="1" x14ac:dyDescent="0.25">
      <c r="A1189" s="59"/>
      <c r="B1189" s="61"/>
      <c r="C1189" s="61"/>
      <c r="D1189" s="61"/>
      <c r="E1189" s="61"/>
    </row>
    <row r="1190" spans="1:5" ht="15" customHeight="1" x14ac:dyDescent="0.25">
      <c r="A1190" s="51" t="s">
        <v>17</v>
      </c>
      <c r="B1190" s="52"/>
      <c r="C1190" s="52"/>
      <c r="D1190" s="54"/>
      <c r="E1190" s="54"/>
    </row>
    <row r="1191" spans="1:5" ht="15" customHeight="1" x14ac:dyDescent="0.2">
      <c r="A1191" s="87" t="s">
        <v>76</v>
      </c>
      <c r="B1191" s="52"/>
      <c r="C1191" s="52"/>
      <c r="D1191" s="52"/>
      <c r="E1191" s="53" t="s">
        <v>97</v>
      </c>
    </row>
    <row r="1192" spans="1:5" ht="15" customHeight="1" x14ac:dyDescent="0.2">
      <c r="A1192" s="61"/>
      <c r="B1192" s="62"/>
      <c r="C1192" s="52"/>
      <c r="D1192" s="61"/>
      <c r="E1192" s="63"/>
    </row>
    <row r="1193" spans="1:5" ht="15" customHeight="1" x14ac:dyDescent="0.2">
      <c r="A1193" s="69"/>
      <c r="B1193" s="69"/>
      <c r="C1193" s="44" t="s">
        <v>36</v>
      </c>
      <c r="D1193" s="77" t="s">
        <v>50</v>
      </c>
      <c r="E1193" s="44" t="s">
        <v>38</v>
      </c>
    </row>
    <row r="1194" spans="1:5" ht="15" customHeight="1" x14ac:dyDescent="0.2">
      <c r="A1194" s="86"/>
      <c r="B1194" s="72"/>
      <c r="C1194" s="46">
        <v>2212</v>
      </c>
      <c r="D1194" s="132" t="s">
        <v>71</v>
      </c>
      <c r="E1194" s="37">
        <f>147970+32000+420750+2384250</f>
        <v>2984970</v>
      </c>
    </row>
    <row r="1195" spans="1:5" ht="15" customHeight="1" x14ac:dyDescent="0.2">
      <c r="A1195" s="95"/>
      <c r="B1195" s="52"/>
      <c r="C1195" s="66" t="s">
        <v>40</v>
      </c>
      <c r="D1195" s="67"/>
      <c r="E1195" s="68">
        <f>SUM(E1194:E1194)</f>
        <v>2984970</v>
      </c>
    </row>
    <row r="1196" spans="1:5" ht="15" customHeight="1" x14ac:dyDescent="0.2"/>
    <row r="1197" spans="1:5" ht="15" customHeight="1" x14ac:dyDescent="0.25">
      <c r="A1197" s="23" t="s">
        <v>434</v>
      </c>
    </row>
    <row r="1198" spans="1:5" ht="15" customHeight="1" x14ac:dyDescent="0.2">
      <c r="A1198" s="202" t="s">
        <v>103</v>
      </c>
      <c r="B1198" s="202"/>
      <c r="C1198" s="202"/>
      <c r="D1198" s="202"/>
      <c r="E1198" s="202"/>
    </row>
    <row r="1199" spans="1:5" ht="15" customHeight="1" x14ac:dyDescent="0.2">
      <c r="A1199" s="202"/>
      <c r="B1199" s="202"/>
      <c r="C1199" s="202"/>
      <c r="D1199" s="202"/>
      <c r="E1199" s="202"/>
    </row>
    <row r="1200" spans="1:5" ht="15" customHeight="1" x14ac:dyDescent="0.2">
      <c r="A1200" s="201" t="s">
        <v>435</v>
      </c>
      <c r="B1200" s="201"/>
      <c r="C1200" s="201"/>
      <c r="D1200" s="201"/>
      <c r="E1200" s="201"/>
    </row>
    <row r="1201" spans="1:5" ht="15" customHeight="1" x14ac:dyDescent="0.2">
      <c r="A1201" s="201"/>
      <c r="B1201" s="201"/>
      <c r="C1201" s="201"/>
      <c r="D1201" s="201"/>
      <c r="E1201" s="201"/>
    </row>
    <row r="1202" spans="1:5" ht="15" customHeight="1" x14ac:dyDescent="0.2">
      <c r="A1202" s="201"/>
      <c r="B1202" s="201"/>
      <c r="C1202" s="201"/>
      <c r="D1202" s="201"/>
      <c r="E1202" s="201"/>
    </row>
    <row r="1203" spans="1:5" ht="15" customHeight="1" x14ac:dyDescent="0.2">
      <c r="A1203" s="201"/>
      <c r="B1203" s="201"/>
      <c r="C1203" s="201"/>
      <c r="D1203" s="201"/>
      <c r="E1203" s="201"/>
    </row>
    <row r="1204" spans="1:5" ht="15" customHeight="1" x14ac:dyDescent="0.2">
      <c r="A1204" s="201"/>
      <c r="B1204" s="201"/>
      <c r="C1204" s="201"/>
      <c r="D1204" s="201"/>
      <c r="E1204" s="201"/>
    </row>
    <row r="1205" spans="1:5" ht="15" customHeight="1" x14ac:dyDescent="0.2">
      <c r="A1205" s="201"/>
      <c r="B1205" s="201"/>
      <c r="C1205" s="201"/>
      <c r="D1205" s="201"/>
      <c r="E1205" s="201"/>
    </row>
    <row r="1206" spans="1:5" ht="15" customHeight="1" x14ac:dyDescent="0.2">
      <c r="A1206" s="201"/>
      <c r="B1206" s="201"/>
      <c r="C1206" s="201"/>
      <c r="D1206" s="201"/>
      <c r="E1206" s="201"/>
    </row>
    <row r="1207" spans="1:5" ht="15" customHeight="1" x14ac:dyDescent="0.2">
      <c r="A1207" s="124"/>
      <c r="B1207" s="133"/>
      <c r="C1207" s="124"/>
      <c r="D1207" s="124"/>
      <c r="E1207" s="124"/>
    </row>
    <row r="1208" spans="1:5" ht="15" customHeight="1" x14ac:dyDescent="0.25">
      <c r="A1208" s="51" t="s">
        <v>17</v>
      </c>
      <c r="B1208" s="88"/>
      <c r="C1208" s="52"/>
      <c r="D1208" s="52"/>
      <c r="E1208" s="52"/>
    </row>
    <row r="1209" spans="1:5" ht="15" customHeight="1" x14ac:dyDescent="0.2">
      <c r="A1209" s="87" t="s">
        <v>33</v>
      </c>
      <c r="B1209" s="88"/>
      <c r="C1209" s="52"/>
      <c r="D1209" s="52"/>
      <c r="E1209" s="53" t="s">
        <v>34</v>
      </c>
    </row>
    <row r="1210" spans="1:5" ht="15" customHeight="1" x14ac:dyDescent="0.25">
      <c r="A1210" s="61"/>
      <c r="B1210" s="102"/>
      <c r="C1210" s="52"/>
      <c r="D1210" s="52"/>
      <c r="E1210" s="90"/>
    </row>
    <row r="1211" spans="1:5" ht="15" customHeight="1" x14ac:dyDescent="0.25">
      <c r="A1211" s="61"/>
      <c r="B1211" s="102"/>
      <c r="C1211" s="44" t="s">
        <v>36</v>
      </c>
      <c r="D1211" s="77" t="s">
        <v>50</v>
      </c>
      <c r="E1211" s="44" t="s">
        <v>38</v>
      </c>
    </row>
    <row r="1212" spans="1:5" ht="15" customHeight="1" x14ac:dyDescent="0.25">
      <c r="A1212" s="61"/>
      <c r="B1212" s="102"/>
      <c r="C1212" s="46">
        <v>6409</v>
      </c>
      <c r="D1212" s="65" t="s">
        <v>72</v>
      </c>
      <c r="E1212" s="37">
        <v>-8999275</v>
      </c>
    </row>
    <row r="1213" spans="1:5" ht="15" customHeight="1" x14ac:dyDescent="0.25">
      <c r="A1213" s="59"/>
      <c r="B1213" s="89"/>
      <c r="C1213" s="66" t="s">
        <v>40</v>
      </c>
      <c r="D1213" s="67"/>
      <c r="E1213" s="68">
        <f>SUM(E1212:E1212)</f>
        <v>-8999275</v>
      </c>
    </row>
    <row r="1214" spans="1:5" ht="15" customHeight="1" x14ac:dyDescent="0.25">
      <c r="A1214" s="59"/>
      <c r="B1214" s="89"/>
      <c r="C1214" s="61"/>
      <c r="D1214" s="61"/>
      <c r="E1214" s="61"/>
    </row>
    <row r="1215" spans="1:5" ht="15" customHeight="1" x14ac:dyDescent="0.25">
      <c r="A1215" s="51" t="s">
        <v>17</v>
      </c>
      <c r="B1215" s="88"/>
      <c r="C1215" s="52"/>
      <c r="D1215" s="54"/>
      <c r="E1215" s="54"/>
    </row>
    <row r="1216" spans="1:5" ht="15" customHeight="1" x14ac:dyDescent="0.2">
      <c r="A1216" s="87" t="s">
        <v>62</v>
      </c>
      <c r="B1216" s="88"/>
      <c r="C1216" s="52"/>
      <c r="D1216" s="52"/>
      <c r="E1216" s="53" t="s">
        <v>68</v>
      </c>
    </row>
    <row r="1217" spans="1:5" ht="15" customHeight="1" x14ac:dyDescent="0.2"/>
    <row r="1218" spans="1:5" ht="15" customHeight="1" x14ac:dyDescent="0.2">
      <c r="C1218" s="44" t="s">
        <v>36</v>
      </c>
      <c r="D1218" s="77" t="s">
        <v>50</v>
      </c>
      <c r="E1218" s="44" t="s">
        <v>38</v>
      </c>
    </row>
    <row r="1219" spans="1:5" ht="15" customHeight="1" x14ac:dyDescent="0.2">
      <c r="C1219" s="46">
        <v>3113</v>
      </c>
      <c r="D1219" s="132" t="s">
        <v>71</v>
      </c>
      <c r="E1219" s="37">
        <v>2172466</v>
      </c>
    </row>
    <row r="1220" spans="1:5" ht="15" customHeight="1" x14ac:dyDescent="0.2">
      <c r="C1220" s="46">
        <v>3121</v>
      </c>
      <c r="D1220" s="132" t="s">
        <v>71</v>
      </c>
      <c r="E1220" s="37">
        <f>653376+985000</f>
        <v>1638376</v>
      </c>
    </row>
    <row r="1221" spans="1:5" ht="15" customHeight="1" x14ac:dyDescent="0.2">
      <c r="C1221" s="46">
        <v>3122</v>
      </c>
      <c r="D1221" s="132" t="s">
        <v>71</v>
      </c>
      <c r="E1221" s="37">
        <f>3648829+8000+217521+777803+536280</f>
        <v>5188433</v>
      </c>
    </row>
    <row r="1222" spans="1:5" ht="15" customHeight="1" x14ac:dyDescent="0.2">
      <c r="C1222" s="66" t="s">
        <v>40</v>
      </c>
      <c r="D1222" s="67"/>
      <c r="E1222" s="68">
        <f>SUM(E1219:E1221)</f>
        <v>8999275</v>
      </c>
    </row>
    <row r="1223" spans="1:5" ht="15" customHeight="1" x14ac:dyDescent="0.2"/>
    <row r="1224" spans="1:5" ht="15" customHeight="1" x14ac:dyDescent="0.2"/>
    <row r="1225" spans="1:5" ht="15" customHeight="1" x14ac:dyDescent="0.25">
      <c r="A1225" s="23" t="s">
        <v>436</v>
      </c>
    </row>
    <row r="1226" spans="1:5" ht="15" customHeight="1" x14ac:dyDescent="0.2">
      <c r="A1226" s="202" t="s">
        <v>103</v>
      </c>
      <c r="B1226" s="202"/>
      <c r="C1226" s="202"/>
      <c r="D1226" s="202"/>
      <c r="E1226" s="202"/>
    </row>
    <row r="1227" spans="1:5" ht="15" customHeight="1" x14ac:dyDescent="0.2">
      <c r="A1227" s="202"/>
      <c r="B1227" s="202"/>
      <c r="C1227" s="202"/>
      <c r="D1227" s="202"/>
      <c r="E1227" s="202"/>
    </row>
    <row r="1228" spans="1:5" ht="15" customHeight="1" x14ac:dyDescent="0.2">
      <c r="A1228" s="201" t="s">
        <v>437</v>
      </c>
      <c r="B1228" s="201"/>
      <c r="C1228" s="201"/>
      <c r="D1228" s="201"/>
      <c r="E1228" s="201"/>
    </row>
    <row r="1229" spans="1:5" ht="15" customHeight="1" x14ac:dyDescent="0.2">
      <c r="A1229" s="201"/>
      <c r="B1229" s="201"/>
      <c r="C1229" s="201"/>
      <c r="D1229" s="201"/>
      <c r="E1229" s="201"/>
    </row>
    <row r="1230" spans="1:5" ht="15" customHeight="1" x14ac:dyDescent="0.2">
      <c r="A1230" s="201"/>
      <c r="B1230" s="201"/>
      <c r="C1230" s="201"/>
      <c r="D1230" s="201"/>
      <c r="E1230" s="201"/>
    </row>
    <row r="1231" spans="1:5" ht="15" customHeight="1" x14ac:dyDescent="0.2">
      <c r="A1231" s="201"/>
      <c r="B1231" s="201"/>
      <c r="C1231" s="201"/>
      <c r="D1231" s="201"/>
      <c r="E1231" s="201"/>
    </row>
    <row r="1232" spans="1:5" ht="15" customHeight="1" x14ac:dyDescent="0.2">
      <c r="A1232" s="201"/>
      <c r="B1232" s="201"/>
      <c r="C1232" s="201"/>
      <c r="D1232" s="201"/>
      <c r="E1232" s="201"/>
    </row>
    <row r="1233" spans="1:5" ht="15" customHeight="1" x14ac:dyDescent="0.2">
      <c r="A1233" s="201"/>
      <c r="B1233" s="201"/>
      <c r="C1233" s="201"/>
      <c r="D1233" s="201"/>
      <c r="E1233" s="201"/>
    </row>
    <row r="1234" spans="1:5" ht="15" customHeight="1" x14ac:dyDescent="0.2"/>
    <row r="1235" spans="1:5" ht="15" customHeight="1" x14ac:dyDescent="0.25">
      <c r="A1235" s="51" t="s">
        <v>17</v>
      </c>
      <c r="B1235" s="88"/>
      <c r="C1235" s="52"/>
      <c r="D1235" s="52"/>
      <c r="E1235" s="52"/>
    </row>
    <row r="1236" spans="1:5" ht="15" customHeight="1" x14ac:dyDescent="0.2">
      <c r="A1236" s="87" t="s">
        <v>33</v>
      </c>
      <c r="B1236" s="88"/>
      <c r="C1236" s="52"/>
      <c r="D1236" s="52"/>
      <c r="E1236" s="53" t="s">
        <v>34</v>
      </c>
    </row>
    <row r="1237" spans="1:5" ht="15" customHeight="1" x14ac:dyDescent="0.25">
      <c r="A1237" s="61"/>
      <c r="B1237" s="102"/>
      <c r="C1237" s="52"/>
      <c r="D1237" s="52"/>
      <c r="E1237" s="90"/>
    </row>
    <row r="1238" spans="1:5" ht="15" customHeight="1" x14ac:dyDescent="0.25">
      <c r="A1238" s="61"/>
      <c r="B1238" s="102"/>
      <c r="C1238" s="44" t="s">
        <v>36</v>
      </c>
      <c r="D1238" s="77" t="s">
        <v>50</v>
      </c>
      <c r="E1238" s="44" t="s">
        <v>38</v>
      </c>
    </row>
    <row r="1239" spans="1:5" ht="15" customHeight="1" x14ac:dyDescent="0.25">
      <c r="A1239" s="61"/>
      <c r="B1239" s="102"/>
      <c r="C1239" s="46">
        <v>6409</v>
      </c>
      <c r="D1239" s="65" t="s">
        <v>72</v>
      </c>
      <c r="E1239" s="37">
        <v>-2148000</v>
      </c>
    </row>
    <row r="1240" spans="1:5" ht="15" customHeight="1" x14ac:dyDescent="0.25">
      <c r="A1240" s="59"/>
      <c r="B1240" s="89"/>
      <c r="C1240" s="66" t="s">
        <v>40</v>
      </c>
      <c r="D1240" s="67"/>
      <c r="E1240" s="68">
        <f>SUM(E1239:E1239)</f>
        <v>-2148000</v>
      </c>
    </row>
    <row r="1241" spans="1:5" ht="15" customHeight="1" x14ac:dyDescent="0.2"/>
    <row r="1242" spans="1:5" ht="15" customHeight="1" x14ac:dyDescent="0.25">
      <c r="A1242" s="51" t="s">
        <v>17</v>
      </c>
      <c r="B1242" s="52"/>
      <c r="C1242" s="52"/>
      <c r="D1242" s="54"/>
      <c r="E1242" s="54"/>
    </row>
    <row r="1243" spans="1:5" ht="15" customHeight="1" x14ac:dyDescent="0.2">
      <c r="A1243" s="87" t="s">
        <v>76</v>
      </c>
      <c r="B1243" s="52"/>
      <c r="C1243" s="52"/>
      <c r="D1243" s="52"/>
      <c r="E1243" s="53" t="s">
        <v>63</v>
      </c>
    </row>
    <row r="1244" spans="1:5" ht="15" customHeight="1" x14ac:dyDescent="0.2">
      <c r="A1244" s="61"/>
      <c r="B1244" s="62"/>
      <c r="C1244" s="52"/>
      <c r="D1244" s="61"/>
      <c r="E1244" s="63"/>
    </row>
    <row r="1245" spans="1:5" ht="15" customHeight="1" x14ac:dyDescent="0.2">
      <c r="A1245" s="69"/>
      <c r="B1245" s="69"/>
      <c r="C1245" s="44" t="s">
        <v>36</v>
      </c>
      <c r="D1245" s="77" t="s">
        <v>50</v>
      </c>
      <c r="E1245" s="44" t="s">
        <v>38</v>
      </c>
    </row>
    <row r="1246" spans="1:5" ht="15" customHeight="1" x14ac:dyDescent="0.2">
      <c r="A1246" s="86"/>
      <c r="B1246" s="72"/>
      <c r="C1246" s="46">
        <v>4357</v>
      </c>
      <c r="D1246" s="79" t="s">
        <v>71</v>
      </c>
      <c r="E1246" s="37">
        <v>2148000</v>
      </c>
    </row>
    <row r="1247" spans="1:5" ht="15" customHeight="1" x14ac:dyDescent="0.2">
      <c r="A1247" s="95"/>
      <c r="B1247" s="52"/>
      <c r="C1247" s="66" t="s">
        <v>40</v>
      </c>
      <c r="D1247" s="67"/>
      <c r="E1247" s="68">
        <f>SUM(E1246:E1246)</f>
        <v>2148000</v>
      </c>
    </row>
    <row r="1248" spans="1:5" ht="15" customHeight="1" x14ac:dyDescent="0.2"/>
    <row r="1249" spans="1:5" ht="15" customHeight="1" x14ac:dyDescent="0.2"/>
    <row r="1250" spans="1:5" ht="15" customHeight="1" x14ac:dyDescent="0.25">
      <c r="A1250" s="23" t="s">
        <v>438</v>
      </c>
    </row>
    <row r="1251" spans="1:5" ht="15" customHeight="1" x14ac:dyDescent="0.2">
      <c r="A1251" s="206" t="s">
        <v>30</v>
      </c>
      <c r="B1251" s="206"/>
      <c r="C1251" s="206"/>
      <c r="D1251" s="206"/>
      <c r="E1251" s="206"/>
    </row>
    <row r="1252" spans="1:5" ht="15" customHeight="1" x14ac:dyDescent="0.2">
      <c r="A1252" s="202" t="s">
        <v>199</v>
      </c>
      <c r="B1252" s="202"/>
      <c r="C1252" s="202"/>
      <c r="D1252" s="202"/>
      <c r="E1252" s="202"/>
    </row>
    <row r="1253" spans="1:5" ht="15" customHeight="1" x14ac:dyDescent="0.2">
      <c r="A1253" s="203" t="s">
        <v>439</v>
      </c>
      <c r="B1253" s="203"/>
      <c r="C1253" s="203"/>
      <c r="D1253" s="203"/>
      <c r="E1253" s="203"/>
    </row>
    <row r="1254" spans="1:5" ht="15" customHeight="1" x14ac:dyDescent="0.2">
      <c r="A1254" s="203"/>
      <c r="B1254" s="203"/>
      <c r="C1254" s="203"/>
      <c r="D1254" s="203"/>
      <c r="E1254" s="203"/>
    </row>
    <row r="1255" spans="1:5" ht="15" customHeight="1" x14ac:dyDescent="0.2">
      <c r="A1255" s="203"/>
      <c r="B1255" s="203"/>
      <c r="C1255" s="203"/>
      <c r="D1255" s="203"/>
      <c r="E1255" s="203"/>
    </row>
    <row r="1256" spans="1:5" ht="15" customHeight="1" x14ac:dyDescent="0.2">
      <c r="A1256" s="203"/>
      <c r="B1256" s="203"/>
      <c r="C1256" s="203"/>
      <c r="D1256" s="203"/>
      <c r="E1256" s="203"/>
    </row>
    <row r="1257" spans="1:5" ht="15" customHeight="1" x14ac:dyDescent="0.2">
      <c r="A1257" s="203"/>
      <c r="B1257" s="203"/>
      <c r="C1257" s="203"/>
      <c r="D1257" s="203"/>
      <c r="E1257" s="203"/>
    </row>
    <row r="1258" spans="1:5" ht="15" customHeight="1" x14ac:dyDescent="0.2">
      <c r="A1258" s="203"/>
      <c r="B1258" s="203"/>
      <c r="C1258" s="203"/>
      <c r="D1258" s="203"/>
      <c r="E1258" s="203"/>
    </row>
    <row r="1259" spans="1:5" ht="15" customHeight="1" x14ac:dyDescent="0.2">
      <c r="A1259" s="203"/>
      <c r="B1259" s="203"/>
      <c r="C1259" s="203"/>
      <c r="D1259" s="203"/>
      <c r="E1259" s="203"/>
    </row>
    <row r="1260" spans="1:5" ht="15" customHeight="1" x14ac:dyDescent="0.2">
      <c r="A1260" s="203"/>
      <c r="B1260" s="203"/>
      <c r="C1260" s="203"/>
      <c r="D1260" s="203"/>
      <c r="E1260" s="203"/>
    </row>
    <row r="1261" spans="1:5" ht="15" customHeight="1" x14ac:dyDescent="0.2"/>
    <row r="1262" spans="1:5" ht="15" customHeight="1" x14ac:dyDescent="0.25">
      <c r="A1262" s="51" t="s">
        <v>1</v>
      </c>
      <c r="B1262" s="26"/>
      <c r="C1262" s="26"/>
      <c r="D1262" s="26"/>
      <c r="E1262" s="26"/>
    </row>
    <row r="1263" spans="1:5" ht="15" customHeight="1" x14ac:dyDescent="0.2">
      <c r="A1263" s="80" t="s">
        <v>175</v>
      </c>
      <c r="B1263" s="26"/>
      <c r="C1263" s="26"/>
      <c r="D1263" s="26"/>
      <c r="E1263" s="28" t="s">
        <v>176</v>
      </c>
    </row>
    <row r="1264" spans="1:5" ht="15" customHeight="1" x14ac:dyDescent="0.25">
      <c r="A1264" s="25"/>
      <c r="B1264" s="54"/>
      <c r="C1264" s="26"/>
      <c r="D1264" s="26"/>
      <c r="E1264" s="30"/>
    </row>
    <row r="1265" spans="1:5" ht="15" customHeight="1" x14ac:dyDescent="0.2">
      <c r="B1265" s="73" t="s">
        <v>35</v>
      </c>
      <c r="C1265" s="31" t="s">
        <v>36</v>
      </c>
      <c r="D1265" s="32" t="s">
        <v>37</v>
      </c>
      <c r="E1265" s="31" t="s">
        <v>38</v>
      </c>
    </row>
    <row r="1266" spans="1:5" ht="15" customHeight="1" x14ac:dyDescent="0.2">
      <c r="B1266" s="100">
        <v>33514013</v>
      </c>
      <c r="C1266" s="73"/>
      <c r="D1266" s="36" t="s">
        <v>39</v>
      </c>
      <c r="E1266" s="75">
        <v>1557843.45</v>
      </c>
    </row>
    <row r="1267" spans="1:5" ht="15" customHeight="1" x14ac:dyDescent="0.2">
      <c r="B1267" s="118"/>
      <c r="C1267" s="39" t="s">
        <v>40</v>
      </c>
      <c r="D1267" s="40"/>
      <c r="E1267" s="41">
        <f>SUM(E1266:E1266)</f>
        <v>1557843.45</v>
      </c>
    </row>
    <row r="1268" spans="1:5" ht="15" customHeight="1" x14ac:dyDescent="0.2">
      <c r="A1268" s="54"/>
      <c r="B1268" s="76"/>
      <c r="C1268" s="116"/>
      <c r="D1268" s="26"/>
      <c r="E1268" s="117"/>
    </row>
    <row r="1269" spans="1:5" ht="15" customHeight="1" x14ac:dyDescent="0.25">
      <c r="A1269" s="25" t="s">
        <v>17</v>
      </c>
      <c r="B1269" s="26"/>
      <c r="C1269" s="26"/>
      <c r="D1269" s="26"/>
      <c r="E1269" s="26"/>
    </row>
    <row r="1270" spans="1:5" ht="15" customHeight="1" x14ac:dyDescent="0.2">
      <c r="A1270" s="80" t="s">
        <v>175</v>
      </c>
      <c r="B1270" s="26"/>
      <c r="C1270" s="26"/>
      <c r="D1270" s="26"/>
      <c r="E1270" s="28" t="s">
        <v>176</v>
      </c>
    </row>
    <row r="1271" spans="1:5" ht="15" customHeight="1" x14ac:dyDescent="0.25">
      <c r="A1271" s="25"/>
      <c r="B1271" s="54"/>
      <c r="C1271" s="26"/>
      <c r="D1271" s="26"/>
      <c r="E1271" s="30"/>
    </row>
    <row r="1272" spans="1:5" ht="15" customHeight="1" x14ac:dyDescent="0.2">
      <c r="A1272" s="85"/>
      <c r="B1272" s="70"/>
      <c r="C1272" s="31" t="s">
        <v>36</v>
      </c>
      <c r="D1272" s="32" t="s">
        <v>50</v>
      </c>
      <c r="E1272" s="31" t="s">
        <v>38</v>
      </c>
    </row>
    <row r="1273" spans="1:5" ht="15" customHeight="1" x14ac:dyDescent="0.2">
      <c r="A1273" s="86"/>
      <c r="B1273" s="72"/>
      <c r="C1273" s="73">
        <v>6172</v>
      </c>
      <c r="D1273" s="65" t="s">
        <v>51</v>
      </c>
      <c r="E1273" s="75">
        <f>707843.45+50000+18902.15+30000+40000</f>
        <v>846745.59999999998</v>
      </c>
    </row>
    <row r="1274" spans="1:5" ht="15" customHeight="1" x14ac:dyDescent="0.2">
      <c r="A1274" s="86"/>
      <c r="B1274" s="72"/>
      <c r="C1274" s="73">
        <v>6172</v>
      </c>
      <c r="D1274" s="65" t="s">
        <v>274</v>
      </c>
      <c r="E1274" s="75">
        <f>350000+300000+150000+50000-70000</f>
        <v>780000</v>
      </c>
    </row>
    <row r="1275" spans="1:5" ht="15" customHeight="1" x14ac:dyDescent="0.2">
      <c r="A1275" s="86"/>
      <c r="B1275" s="72"/>
      <c r="C1275" s="73">
        <v>6172</v>
      </c>
      <c r="D1275" s="65" t="s">
        <v>72</v>
      </c>
      <c r="E1275" s="75">
        <v>-68902.149999999994</v>
      </c>
    </row>
    <row r="1276" spans="1:5" ht="15" customHeight="1" x14ac:dyDescent="0.2">
      <c r="A1276" s="76"/>
      <c r="B1276" s="76"/>
      <c r="C1276" s="39" t="s">
        <v>40</v>
      </c>
      <c r="D1276" s="40"/>
      <c r="E1276" s="41">
        <f>SUM(E1273:E1275)</f>
        <v>1557843.4500000002</v>
      </c>
    </row>
    <row r="1277" spans="1:5" ht="15" customHeight="1" x14ac:dyDescent="0.2"/>
    <row r="1278" spans="1:5" ht="15" customHeight="1" x14ac:dyDescent="0.2"/>
    <row r="1279" spans="1:5" ht="15" customHeight="1" x14ac:dyDescent="0.25">
      <c r="A1279" s="23" t="s">
        <v>440</v>
      </c>
    </row>
    <row r="1280" spans="1:5" ht="15" customHeight="1" x14ac:dyDescent="0.2">
      <c r="A1280" s="206" t="s">
        <v>30</v>
      </c>
      <c r="B1280" s="206"/>
      <c r="C1280" s="206"/>
      <c r="D1280" s="206"/>
      <c r="E1280" s="206"/>
    </row>
    <row r="1281" spans="1:5" ht="15" customHeight="1" x14ac:dyDescent="0.2">
      <c r="A1281" s="202" t="s">
        <v>31</v>
      </c>
      <c r="B1281" s="202"/>
      <c r="C1281" s="202"/>
      <c r="D1281" s="202"/>
      <c r="E1281" s="202"/>
    </row>
    <row r="1282" spans="1:5" ht="15" customHeight="1" x14ac:dyDescent="0.2">
      <c r="A1282" s="203" t="s">
        <v>441</v>
      </c>
      <c r="B1282" s="203"/>
      <c r="C1282" s="203"/>
      <c r="D1282" s="203"/>
      <c r="E1282" s="203"/>
    </row>
    <row r="1283" spans="1:5" ht="15" customHeight="1" x14ac:dyDescent="0.2">
      <c r="A1283" s="203"/>
      <c r="B1283" s="203"/>
      <c r="C1283" s="203"/>
      <c r="D1283" s="203"/>
      <c r="E1283" s="203"/>
    </row>
    <row r="1284" spans="1:5" ht="15" customHeight="1" x14ac:dyDescent="0.2">
      <c r="A1284" s="203"/>
      <c r="B1284" s="203"/>
      <c r="C1284" s="203"/>
      <c r="D1284" s="203"/>
      <c r="E1284" s="203"/>
    </row>
    <row r="1285" spans="1:5" ht="15" customHeight="1" x14ac:dyDescent="0.2">
      <c r="A1285" s="203"/>
      <c r="B1285" s="203"/>
      <c r="C1285" s="203"/>
      <c r="D1285" s="203"/>
      <c r="E1285" s="203"/>
    </row>
    <row r="1286" spans="1:5" ht="15" customHeight="1" x14ac:dyDescent="0.2">
      <c r="A1286" s="203"/>
      <c r="B1286" s="203"/>
      <c r="C1286" s="203"/>
      <c r="D1286" s="203"/>
      <c r="E1286" s="203"/>
    </row>
    <row r="1287" spans="1:5" ht="15" customHeight="1" x14ac:dyDescent="0.2">
      <c r="A1287" s="203"/>
      <c r="B1287" s="203"/>
      <c r="C1287" s="203"/>
      <c r="D1287" s="203"/>
      <c r="E1287" s="203"/>
    </row>
    <row r="1288" spans="1:5" ht="15" customHeight="1" x14ac:dyDescent="0.2">
      <c r="A1288" s="203"/>
      <c r="B1288" s="203"/>
      <c r="C1288" s="203"/>
      <c r="D1288" s="203"/>
      <c r="E1288" s="203"/>
    </row>
    <row r="1289" spans="1:5" ht="15" customHeight="1" x14ac:dyDescent="0.2"/>
    <row r="1290" spans="1:5" ht="15" customHeight="1" x14ac:dyDescent="0.25">
      <c r="A1290" s="51" t="s">
        <v>1</v>
      </c>
      <c r="B1290" s="26"/>
      <c r="C1290" s="26"/>
      <c r="D1290" s="26"/>
      <c r="E1290" s="26"/>
    </row>
    <row r="1291" spans="1:5" ht="15" customHeight="1" x14ac:dyDescent="0.2">
      <c r="A1291" s="80" t="s">
        <v>175</v>
      </c>
      <c r="B1291" s="26"/>
      <c r="C1291" s="26"/>
      <c r="D1291" s="26"/>
      <c r="E1291" s="28" t="s">
        <v>176</v>
      </c>
    </row>
    <row r="1292" spans="1:5" ht="15" customHeight="1" x14ac:dyDescent="0.25">
      <c r="A1292" s="25"/>
      <c r="B1292" s="54"/>
      <c r="C1292" s="26"/>
      <c r="D1292" s="26"/>
      <c r="E1292" s="30"/>
    </row>
    <row r="1293" spans="1:5" ht="15" customHeight="1" x14ac:dyDescent="0.2">
      <c r="B1293" s="73" t="s">
        <v>35</v>
      </c>
      <c r="C1293" s="31" t="s">
        <v>36</v>
      </c>
      <c r="D1293" s="32" t="s">
        <v>37</v>
      </c>
      <c r="E1293" s="31" t="s">
        <v>38</v>
      </c>
    </row>
    <row r="1294" spans="1:5" ht="15" customHeight="1" x14ac:dyDescent="0.2">
      <c r="B1294" s="100">
        <v>33113233</v>
      </c>
      <c r="C1294" s="73"/>
      <c r="D1294" s="36" t="s">
        <v>39</v>
      </c>
      <c r="E1294" s="75">
        <v>82624.820000000007</v>
      </c>
    </row>
    <row r="1295" spans="1:5" ht="15" customHeight="1" x14ac:dyDescent="0.2">
      <c r="B1295" s="100">
        <v>33513233</v>
      </c>
      <c r="C1295" s="73"/>
      <c r="D1295" s="36" t="s">
        <v>39</v>
      </c>
      <c r="E1295" s="75">
        <v>468207.27</v>
      </c>
    </row>
    <row r="1296" spans="1:5" ht="15" customHeight="1" x14ac:dyDescent="0.2">
      <c r="B1296" s="118"/>
      <c r="C1296" s="39" t="s">
        <v>40</v>
      </c>
      <c r="D1296" s="40"/>
      <c r="E1296" s="41">
        <f>SUM(E1294:E1295)</f>
        <v>550832.09000000008</v>
      </c>
    </row>
    <row r="1297" spans="1:5" ht="15" customHeight="1" x14ac:dyDescent="0.2">
      <c r="A1297" s="54"/>
      <c r="B1297" s="76"/>
      <c r="C1297" s="116"/>
      <c r="D1297" s="26"/>
      <c r="E1297" s="117"/>
    </row>
    <row r="1298" spans="1:5" ht="15" customHeight="1" x14ac:dyDescent="0.2">
      <c r="A1298" s="54"/>
      <c r="B1298" s="76"/>
      <c r="C1298" s="116"/>
      <c r="D1298" s="26"/>
      <c r="E1298" s="117"/>
    </row>
    <row r="1299" spans="1:5" ht="15" customHeight="1" x14ac:dyDescent="0.2">
      <c r="A1299" s="54"/>
      <c r="B1299" s="76"/>
      <c r="C1299" s="116"/>
      <c r="D1299" s="26"/>
      <c r="E1299" s="117"/>
    </row>
    <row r="1300" spans="1:5" ht="15" customHeight="1" x14ac:dyDescent="0.2">
      <c r="A1300" s="54"/>
      <c r="B1300" s="76"/>
      <c r="C1300" s="116"/>
      <c r="D1300" s="26"/>
      <c r="E1300" s="117"/>
    </row>
    <row r="1301" spans="1:5" ht="15" customHeight="1" x14ac:dyDescent="0.25">
      <c r="A1301" s="25" t="s">
        <v>17</v>
      </c>
      <c r="B1301" s="26"/>
      <c r="C1301" s="26"/>
      <c r="D1301" s="26"/>
      <c r="E1301" s="26"/>
    </row>
    <row r="1302" spans="1:5" ht="15" customHeight="1" x14ac:dyDescent="0.2">
      <c r="A1302" s="80" t="s">
        <v>175</v>
      </c>
      <c r="B1302" s="26"/>
      <c r="C1302" s="26"/>
      <c r="D1302" s="26"/>
      <c r="E1302" s="28" t="s">
        <v>176</v>
      </c>
    </row>
    <row r="1303" spans="1:5" ht="15" customHeight="1" x14ac:dyDescent="0.25">
      <c r="A1303" s="25"/>
      <c r="B1303" s="54"/>
      <c r="C1303" s="26"/>
      <c r="D1303" s="26"/>
      <c r="E1303" s="30"/>
    </row>
    <row r="1304" spans="1:5" ht="15" customHeight="1" x14ac:dyDescent="0.2">
      <c r="A1304" s="85"/>
      <c r="B1304" s="70"/>
      <c r="C1304" s="31" t="s">
        <v>36</v>
      </c>
      <c r="D1304" s="32" t="s">
        <v>50</v>
      </c>
      <c r="E1304" s="31" t="s">
        <v>38</v>
      </c>
    </row>
    <row r="1305" spans="1:5" ht="15" customHeight="1" x14ac:dyDescent="0.2">
      <c r="A1305" s="86"/>
      <c r="B1305" s="72"/>
      <c r="C1305" s="73">
        <v>4399</v>
      </c>
      <c r="D1305" s="65" t="s">
        <v>51</v>
      </c>
      <c r="E1305" s="75">
        <f>82624.82+468207.27</f>
        <v>550832.09000000008</v>
      </c>
    </row>
    <row r="1306" spans="1:5" ht="15" customHeight="1" x14ac:dyDescent="0.2">
      <c r="A1306" s="76"/>
      <c r="B1306" s="76"/>
      <c r="C1306" s="39" t="s">
        <v>40</v>
      </c>
      <c r="D1306" s="40"/>
      <c r="E1306" s="41">
        <f>SUM(E1305:E1305)</f>
        <v>550832.09000000008</v>
      </c>
    </row>
    <row r="1307" spans="1:5" ht="15" customHeight="1" x14ac:dyDescent="0.2"/>
    <row r="1308" spans="1:5" ht="9.75" customHeight="1" x14ac:dyDescent="0.2"/>
    <row r="1309" spans="1:5" ht="15" customHeight="1" x14ac:dyDescent="0.25">
      <c r="A1309" s="23" t="s">
        <v>442</v>
      </c>
    </row>
    <row r="1310" spans="1:5" ht="15" customHeight="1" x14ac:dyDescent="0.2">
      <c r="A1310" s="204" t="s">
        <v>259</v>
      </c>
      <c r="B1310" s="204"/>
      <c r="C1310" s="204"/>
      <c r="D1310" s="204"/>
      <c r="E1310" s="204"/>
    </row>
    <row r="1311" spans="1:5" ht="15" customHeight="1" x14ac:dyDescent="0.2">
      <c r="A1311" s="204"/>
      <c r="B1311" s="204"/>
      <c r="C1311" s="204"/>
      <c r="D1311" s="204"/>
      <c r="E1311" s="204"/>
    </row>
    <row r="1312" spans="1:5" ht="15" customHeight="1" x14ac:dyDescent="0.2">
      <c r="A1312" s="203" t="s">
        <v>443</v>
      </c>
      <c r="B1312" s="203"/>
      <c r="C1312" s="203"/>
      <c r="D1312" s="203"/>
      <c r="E1312" s="203"/>
    </row>
    <row r="1313" spans="1:5" ht="15" customHeight="1" x14ac:dyDescent="0.2">
      <c r="A1313" s="203"/>
      <c r="B1313" s="203"/>
      <c r="C1313" s="203"/>
      <c r="D1313" s="203"/>
      <c r="E1313" s="203"/>
    </row>
    <row r="1314" spans="1:5" ht="15" customHeight="1" x14ac:dyDescent="0.2">
      <c r="A1314" s="203"/>
      <c r="B1314" s="203"/>
      <c r="C1314" s="203"/>
      <c r="D1314" s="203"/>
      <c r="E1314" s="203"/>
    </row>
    <row r="1315" spans="1:5" ht="15" customHeight="1" x14ac:dyDescent="0.2">
      <c r="A1315" s="203"/>
      <c r="B1315" s="203"/>
      <c r="C1315" s="203"/>
      <c r="D1315" s="203"/>
      <c r="E1315" s="203"/>
    </row>
    <row r="1316" spans="1:5" ht="15" customHeight="1" x14ac:dyDescent="0.2">
      <c r="A1316" s="203"/>
      <c r="B1316" s="203"/>
      <c r="C1316" s="203"/>
      <c r="D1316" s="203"/>
      <c r="E1316" s="203"/>
    </row>
    <row r="1317" spans="1:5" ht="15" customHeight="1" x14ac:dyDescent="0.2">
      <c r="A1317" s="50"/>
      <c r="B1317" s="50"/>
      <c r="C1317" s="50"/>
      <c r="D1317" s="50"/>
      <c r="E1317" s="50"/>
    </row>
    <row r="1318" spans="1:5" ht="15" customHeight="1" x14ac:dyDescent="0.25">
      <c r="A1318" s="25" t="s">
        <v>17</v>
      </c>
      <c r="B1318" s="26"/>
      <c r="C1318" s="26"/>
      <c r="D1318" s="26"/>
      <c r="E1318" s="26"/>
    </row>
    <row r="1319" spans="1:5" ht="15" customHeight="1" x14ac:dyDescent="0.2">
      <c r="A1319" s="27" t="s">
        <v>55</v>
      </c>
      <c r="B1319" s="26"/>
      <c r="C1319" s="26"/>
      <c r="D1319" s="26"/>
      <c r="E1319" s="28" t="s">
        <v>56</v>
      </c>
    </row>
    <row r="1320" spans="1:5" ht="15" customHeight="1" x14ac:dyDescent="0.2">
      <c r="A1320" s="173"/>
      <c r="B1320" s="174"/>
      <c r="C1320" s="26"/>
      <c r="D1320" s="26"/>
      <c r="E1320" s="30"/>
    </row>
    <row r="1321" spans="1:5" ht="15" customHeight="1" x14ac:dyDescent="0.2">
      <c r="A1321" s="70"/>
      <c r="B1321" s="70"/>
      <c r="C1321" s="31" t="s">
        <v>36</v>
      </c>
      <c r="D1321" s="32" t="s">
        <v>50</v>
      </c>
      <c r="E1321" s="33" t="s">
        <v>38</v>
      </c>
    </row>
    <row r="1322" spans="1:5" ht="15" customHeight="1" x14ac:dyDescent="0.2">
      <c r="A1322" s="106"/>
      <c r="B1322" s="129"/>
      <c r="C1322" s="73">
        <v>3269</v>
      </c>
      <c r="D1322" s="47" t="s">
        <v>51</v>
      </c>
      <c r="E1322" s="82">
        <v>-9872</v>
      </c>
    </row>
    <row r="1323" spans="1:5" ht="15" customHeight="1" x14ac:dyDescent="0.2">
      <c r="A1323" s="103"/>
      <c r="B1323" s="129"/>
      <c r="C1323" s="39" t="s">
        <v>40</v>
      </c>
      <c r="D1323" s="40"/>
      <c r="E1323" s="41">
        <f>SUM(E1322:E1322)</f>
        <v>-9872</v>
      </c>
    </row>
    <row r="1324" spans="1:5" ht="15" customHeight="1" x14ac:dyDescent="0.2"/>
    <row r="1325" spans="1:5" ht="15" customHeight="1" x14ac:dyDescent="0.2">
      <c r="A1325" s="70"/>
      <c r="B1325" s="31" t="s">
        <v>35</v>
      </c>
      <c r="C1325" s="31" t="s">
        <v>36</v>
      </c>
      <c r="D1325" s="32" t="s">
        <v>37</v>
      </c>
      <c r="E1325" s="33" t="s">
        <v>38</v>
      </c>
    </row>
    <row r="1326" spans="1:5" ht="15" customHeight="1" x14ac:dyDescent="0.2">
      <c r="A1326" s="106"/>
      <c r="B1326" s="181">
        <v>16</v>
      </c>
      <c r="C1326" s="73"/>
      <c r="D1326" s="192" t="s">
        <v>91</v>
      </c>
      <c r="E1326" s="82">
        <v>9872</v>
      </c>
    </row>
    <row r="1327" spans="1:5" ht="15" customHeight="1" x14ac:dyDescent="0.2">
      <c r="A1327" s="103"/>
      <c r="B1327" s="181"/>
      <c r="C1327" s="39" t="s">
        <v>40</v>
      </c>
      <c r="D1327" s="40"/>
      <c r="E1327" s="41">
        <f>SUM(E1326:E1326)</f>
        <v>9872</v>
      </c>
    </row>
    <row r="1328" spans="1:5" ht="15" customHeight="1" x14ac:dyDescent="0.2"/>
    <row r="1329" spans="1:5" ht="7.5" customHeight="1" x14ac:dyDescent="0.2"/>
    <row r="1330" spans="1:5" ht="15" customHeight="1" x14ac:dyDescent="0.25">
      <c r="A1330" s="23" t="s">
        <v>444</v>
      </c>
    </row>
    <row r="1331" spans="1:5" ht="15" customHeight="1" x14ac:dyDescent="0.2">
      <c r="A1331" s="205" t="s">
        <v>30</v>
      </c>
      <c r="B1331" s="205"/>
      <c r="C1331" s="205"/>
      <c r="D1331" s="205"/>
      <c r="E1331" s="205"/>
    </row>
    <row r="1332" spans="1:5" ht="15" customHeight="1" x14ac:dyDescent="0.2">
      <c r="A1332" s="202" t="s">
        <v>109</v>
      </c>
      <c r="B1332" s="202"/>
      <c r="C1332" s="202"/>
      <c r="D1332" s="202"/>
      <c r="E1332" s="202"/>
    </row>
    <row r="1333" spans="1:5" ht="15" customHeight="1" x14ac:dyDescent="0.2">
      <c r="A1333" s="201" t="s">
        <v>445</v>
      </c>
      <c r="B1333" s="201"/>
      <c r="C1333" s="201"/>
      <c r="D1333" s="201"/>
      <c r="E1333" s="201"/>
    </row>
    <row r="1334" spans="1:5" ht="15" customHeight="1" x14ac:dyDescent="0.2">
      <c r="A1334" s="201"/>
      <c r="B1334" s="201"/>
      <c r="C1334" s="201"/>
      <c r="D1334" s="201"/>
      <c r="E1334" s="201"/>
    </row>
    <row r="1335" spans="1:5" ht="15" customHeight="1" x14ac:dyDescent="0.2">
      <c r="A1335" s="201"/>
      <c r="B1335" s="201"/>
      <c r="C1335" s="201"/>
      <c r="D1335" s="201"/>
      <c r="E1335" s="201"/>
    </row>
    <row r="1336" spans="1:5" ht="15" customHeight="1" x14ac:dyDescent="0.2">
      <c r="A1336" s="201"/>
      <c r="B1336" s="201"/>
      <c r="C1336" s="201"/>
      <c r="D1336" s="201"/>
      <c r="E1336" s="201"/>
    </row>
    <row r="1337" spans="1:5" ht="15" customHeight="1" x14ac:dyDescent="0.2">
      <c r="A1337" s="201"/>
      <c r="B1337" s="201"/>
      <c r="C1337" s="201"/>
      <c r="D1337" s="201"/>
      <c r="E1337" s="201"/>
    </row>
    <row r="1338" spans="1:5" ht="15" customHeight="1" x14ac:dyDescent="0.2">
      <c r="A1338" s="124"/>
      <c r="B1338" s="124"/>
      <c r="C1338" s="124"/>
      <c r="D1338" s="124"/>
      <c r="E1338" s="124"/>
    </row>
    <row r="1339" spans="1:5" ht="15" customHeight="1" x14ac:dyDescent="0.25">
      <c r="A1339" s="51" t="s">
        <v>1</v>
      </c>
      <c r="B1339" s="52"/>
      <c r="C1339" s="52"/>
      <c r="D1339" s="52"/>
      <c r="E1339" s="52"/>
    </row>
    <row r="1340" spans="1:5" ht="15" customHeight="1" x14ac:dyDescent="0.2">
      <c r="A1340" s="87" t="s">
        <v>55</v>
      </c>
      <c r="B1340" s="52"/>
      <c r="C1340" s="52"/>
      <c r="D1340" s="52"/>
      <c r="E1340" s="53" t="s">
        <v>56</v>
      </c>
    </row>
    <row r="1341" spans="1:5" ht="15" customHeight="1" x14ac:dyDescent="0.25">
      <c r="A1341" s="61"/>
      <c r="B1341" s="51"/>
      <c r="C1341" s="52"/>
      <c r="D1341" s="52"/>
      <c r="E1341" s="90"/>
    </row>
    <row r="1342" spans="1:5" ht="15" customHeight="1" x14ac:dyDescent="0.2">
      <c r="B1342" s="44" t="s">
        <v>35</v>
      </c>
      <c r="C1342" s="44" t="s">
        <v>36</v>
      </c>
      <c r="D1342" s="108" t="s">
        <v>37</v>
      </c>
      <c r="E1342" s="33" t="s">
        <v>38</v>
      </c>
    </row>
    <row r="1343" spans="1:5" ht="15" customHeight="1" x14ac:dyDescent="0.2">
      <c r="B1343" s="34">
        <v>32133019</v>
      </c>
      <c r="C1343" s="56"/>
      <c r="D1343" s="57" t="s">
        <v>39</v>
      </c>
      <c r="E1343" s="37">
        <v>199994.26</v>
      </c>
    </row>
    <row r="1344" spans="1:5" ht="15" customHeight="1" x14ac:dyDescent="0.2">
      <c r="B1344" s="34">
        <v>32533019</v>
      </c>
      <c r="C1344" s="56"/>
      <c r="D1344" s="57" t="s">
        <v>39</v>
      </c>
      <c r="E1344" s="37">
        <v>1133300.74</v>
      </c>
    </row>
    <row r="1345" spans="1:5" ht="15" customHeight="1" x14ac:dyDescent="0.2">
      <c r="B1345" s="126"/>
      <c r="C1345" s="66" t="s">
        <v>40</v>
      </c>
      <c r="D1345" s="96"/>
      <c r="E1345" s="97">
        <f>SUM(E1343:E1344)</f>
        <v>1333295</v>
      </c>
    </row>
    <row r="1346" spans="1:5" ht="15" customHeight="1" x14ac:dyDescent="0.25">
      <c r="A1346" s="59"/>
      <c r="B1346" s="60"/>
      <c r="C1346" s="60"/>
      <c r="D1346" s="60"/>
      <c r="E1346" s="60"/>
    </row>
    <row r="1347" spans="1:5" ht="15" customHeight="1" x14ac:dyDescent="0.25">
      <c r="A1347" s="51" t="s">
        <v>17</v>
      </c>
      <c r="B1347" s="52"/>
      <c r="C1347" s="52"/>
      <c r="D1347" s="52"/>
      <c r="E1347" s="61"/>
    </row>
    <row r="1348" spans="1:5" ht="15" customHeight="1" x14ac:dyDescent="0.2">
      <c r="A1348" s="87" t="s">
        <v>55</v>
      </c>
      <c r="B1348" s="52"/>
      <c r="C1348" s="52"/>
      <c r="D1348" s="52"/>
      <c r="E1348" s="53" t="s">
        <v>56</v>
      </c>
    </row>
    <row r="1349" spans="1:5" ht="15" customHeight="1" x14ac:dyDescent="0.25">
      <c r="A1349" s="61"/>
      <c r="B1349" s="51"/>
      <c r="C1349" s="52"/>
      <c r="D1349" s="52"/>
      <c r="E1349" s="90"/>
    </row>
    <row r="1350" spans="1:5" ht="15" customHeight="1" x14ac:dyDescent="0.2">
      <c r="B1350" s="44" t="s">
        <v>35</v>
      </c>
      <c r="C1350" s="44" t="s">
        <v>36</v>
      </c>
      <c r="D1350" s="108" t="s">
        <v>37</v>
      </c>
      <c r="E1350" s="44" t="s">
        <v>38</v>
      </c>
    </row>
    <row r="1351" spans="1:5" ht="15" customHeight="1" x14ac:dyDescent="0.2">
      <c r="B1351" s="34">
        <v>32133019</v>
      </c>
      <c r="C1351" s="56"/>
      <c r="D1351" s="47" t="s">
        <v>43</v>
      </c>
      <c r="E1351" s="37">
        <v>199994.26</v>
      </c>
    </row>
    <row r="1352" spans="1:5" ht="15" customHeight="1" x14ac:dyDescent="0.2">
      <c r="B1352" s="34">
        <v>32533019</v>
      </c>
      <c r="C1352" s="56"/>
      <c r="D1352" s="47" t="s">
        <v>43</v>
      </c>
      <c r="E1352" s="37">
        <v>1133300.74</v>
      </c>
    </row>
    <row r="1353" spans="1:5" ht="15" customHeight="1" x14ac:dyDescent="0.2">
      <c r="B1353" s="126"/>
      <c r="C1353" s="66" t="s">
        <v>40</v>
      </c>
      <c r="D1353" s="96"/>
      <c r="E1353" s="97">
        <f>SUM(E1351:E1352)</f>
        <v>1333295</v>
      </c>
    </row>
    <row r="1354" spans="1:5" ht="15" customHeight="1" x14ac:dyDescent="0.2"/>
    <row r="1355" spans="1:5" ht="15" customHeight="1" x14ac:dyDescent="0.25">
      <c r="A1355" s="23" t="s">
        <v>446</v>
      </c>
      <c r="B1355" s="29"/>
      <c r="C1355" s="29"/>
      <c r="D1355" s="29"/>
      <c r="E1355" s="29"/>
    </row>
    <row r="1356" spans="1:5" ht="15" customHeight="1" x14ac:dyDescent="0.2">
      <c r="A1356" s="204" t="s">
        <v>106</v>
      </c>
      <c r="B1356" s="204"/>
      <c r="C1356" s="204"/>
      <c r="D1356" s="204"/>
      <c r="E1356" s="204"/>
    </row>
    <row r="1357" spans="1:5" ht="15" customHeight="1" x14ac:dyDescent="0.2">
      <c r="A1357" s="204"/>
      <c r="B1357" s="204"/>
      <c r="C1357" s="204"/>
      <c r="D1357" s="204"/>
      <c r="E1357" s="204"/>
    </row>
    <row r="1358" spans="1:5" ht="15" customHeight="1" x14ac:dyDescent="0.2">
      <c r="A1358" s="201" t="s">
        <v>471</v>
      </c>
      <c r="B1358" s="201"/>
      <c r="C1358" s="201"/>
      <c r="D1358" s="201"/>
      <c r="E1358" s="201"/>
    </row>
    <row r="1359" spans="1:5" ht="15" customHeight="1" x14ac:dyDescent="0.2">
      <c r="A1359" s="201"/>
      <c r="B1359" s="201"/>
      <c r="C1359" s="201"/>
      <c r="D1359" s="201"/>
      <c r="E1359" s="201"/>
    </row>
    <row r="1360" spans="1:5" ht="15" customHeight="1" x14ac:dyDescent="0.2">
      <c r="A1360" s="201"/>
      <c r="B1360" s="201"/>
      <c r="C1360" s="201"/>
      <c r="D1360" s="201"/>
      <c r="E1360" s="201"/>
    </row>
    <row r="1361" spans="1:5" ht="15" customHeight="1" x14ac:dyDescent="0.2">
      <c r="A1361" s="201"/>
      <c r="B1361" s="201"/>
      <c r="C1361" s="201"/>
      <c r="D1361" s="201"/>
      <c r="E1361" s="201"/>
    </row>
    <row r="1362" spans="1:5" ht="15" customHeight="1" x14ac:dyDescent="0.2">
      <c r="A1362" s="201"/>
      <c r="B1362" s="201"/>
      <c r="C1362" s="201"/>
      <c r="D1362" s="201"/>
      <c r="E1362" s="201"/>
    </row>
    <row r="1363" spans="1:5" ht="15" customHeight="1" x14ac:dyDescent="0.2">
      <c r="A1363" s="201"/>
      <c r="B1363" s="201"/>
      <c r="C1363" s="201"/>
      <c r="D1363" s="201"/>
      <c r="E1363" s="201"/>
    </row>
    <row r="1364" spans="1:5" ht="15" customHeight="1" x14ac:dyDescent="0.2">
      <c r="A1364" s="26"/>
      <c r="B1364" s="173"/>
      <c r="C1364" s="116"/>
      <c r="D1364" s="26"/>
      <c r="E1364" s="125"/>
    </row>
    <row r="1365" spans="1:5" ht="15" customHeight="1" x14ac:dyDescent="0.25">
      <c r="A1365" s="25" t="s">
        <v>17</v>
      </c>
      <c r="B1365" s="26"/>
      <c r="C1365" s="26"/>
      <c r="D1365" s="26"/>
      <c r="E1365" s="54"/>
    </row>
    <row r="1366" spans="1:5" ht="15" customHeight="1" x14ac:dyDescent="0.2">
      <c r="A1366" s="27" t="s">
        <v>87</v>
      </c>
      <c r="B1366" s="26"/>
      <c r="C1366" s="26"/>
      <c r="D1366" s="26"/>
      <c r="E1366" s="28" t="s">
        <v>88</v>
      </c>
    </row>
    <row r="1367" spans="1:5" ht="15" customHeight="1" x14ac:dyDescent="0.2">
      <c r="A1367" s="27"/>
      <c r="B1367" s="54"/>
      <c r="C1367" s="26"/>
      <c r="D1367" s="26"/>
      <c r="E1367" s="30"/>
    </row>
    <row r="1368" spans="1:5" ht="15" customHeight="1" x14ac:dyDescent="0.2">
      <c r="A1368" s="70"/>
      <c r="B1368" s="70"/>
      <c r="C1368" s="31" t="s">
        <v>36</v>
      </c>
      <c r="D1368" s="77" t="s">
        <v>50</v>
      </c>
      <c r="E1368" s="44" t="s">
        <v>38</v>
      </c>
    </row>
    <row r="1369" spans="1:5" ht="15" customHeight="1" x14ac:dyDescent="0.2">
      <c r="A1369" s="106"/>
      <c r="B1369" s="72"/>
      <c r="C1369" s="73">
        <v>5273</v>
      </c>
      <c r="D1369" s="65" t="s">
        <v>72</v>
      </c>
      <c r="E1369" s="75">
        <v>-150000</v>
      </c>
    </row>
    <row r="1370" spans="1:5" ht="15" customHeight="1" x14ac:dyDescent="0.2">
      <c r="A1370" s="106"/>
      <c r="B1370" s="72"/>
      <c r="C1370" s="73">
        <v>6221</v>
      </c>
      <c r="D1370" s="74" t="s">
        <v>82</v>
      </c>
      <c r="E1370" s="75">
        <v>150000</v>
      </c>
    </row>
    <row r="1371" spans="1:5" ht="15" customHeight="1" x14ac:dyDescent="0.2">
      <c r="A1371" s="76"/>
      <c r="B1371" s="76"/>
      <c r="C1371" s="39" t="s">
        <v>40</v>
      </c>
      <c r="D1371" s="105"/>
      <c r="E1371" s="41">
        <f>SUM(E1369:E1370)</f>
        <v>0</v>
      </c>
    </row>
    <row r="1372" spans="1:5" ht="15" customHeight="1" x14ac:dyDescent="0.2"/>
    <row r="1373" spans="1:5" ht="15" customHeight="1" x14ac:dyDescent="0.2"/>
    <row r="1374" spans="1:5" ht="15" customHeight="1" x14ac:dyDescent="0.25">
      <c r="A1374" s="23" t="s">
        <v>447</v>
      </c>
    </row>
    <row r="1375" spans="1:5" ht="15" customHeight="1" x14ac:dyDescent="0.2">
      <c r="A1375" s="204" t="s">
        <v>202</v>
      </c>
      <c r="B1375" s="204"/>
      <c r="C1375" s="204"/>
      <c r="D1375" s="204"/>
      <c r="E1375" s="204"/>
    </row>
    <row r="1376" spans="1:5" ht="15" customHeight="1" x14ac:dyDescent="0.2">
      <c r="A1376" s="204"/>
      <c r="B1376" s="204"/>
      <c r="C1376" s="204"/>
      <c r="D1376" s="204"/>
      <c r="E1376" s="204"/>
    </row>
    <row r="1377" spans="1:5" ht="15" customHeight="1" x14ac:dyDescent="0.2">
      <c r="A1377" s="203" t="s">
        <v>448</v>
      </c>
      <c r="B1377" s="203"/>
      <c r="C1377" s="203"/>
      <c r="D1377" s="203"/>
      <c r="E1377" s="203"/>
    </row>
    <row r="1378" spans="1:5" ht="15" customHeight="1" x14ac:dyDescent="0.2">
      <c r="A1378" s="203"/>
      <c r="B1378" s="203"/>
      <c r="C1378" s="203"/>
      <c r="D1378" s="203"/>
      <c r="E1378" s="203"/>
    </row>
    <row r="1379" spans="1:5" ht="15" customHeight="1" x14ac:dyDescent="0.2">
      <c r="A1379" s="203"/>
      <c r="B1379" s="203"/>
      <c r="C1379" s="203"/>
      <c r="D1379" s="203"/>
      <c r="E1379" s="203"/>
    </row>
    <row r="1380" spans="1:5" ht="15" customHeight="1" x14ac:dyDescent="0.2">
      <c r="A1380" s="203"/>
      <c r="B1380" s="203"/>
      <c r="C1380" s="203"/>
      <c r="D1380" s="203"/>
      <c r="E1380" s="203"/>
    </row>
    <row r="1381" spans="1:5" ht="15" customHeight="1" x14ac:dyDescent="0.25">
      <c r="A1381" s="59"/>
    </row>
    <row r="1382" spans="1:5" ht="15" customHeight="1" x14ac:dyDescent="0.25">
      <c r="A1382" s="25" t="s">
        <v>17</v>
      </c>
      <c r="B1382" s="26"/>
      <c r="C1382" s="26"/>
      <c r="D1382" s="26"/>
      <c r="E1382" s="26"/>
    </row>
    <row r="1383" spans="1:5" ht="15" customHeight="1" x14ac:dyDescent="0.2">
      <c r="A1383" s="27" t="s">
        <v>33</v>
      </c>
      <c r="B1383" s="26"/>
      <c r="C1383" s="26"/>
      <c r="D1383" s="26"/>
      <c r="E1383" s="28" t="s">
        <v>34</v>
      </c>
    </row>
    <row r="1384" spans="1:5" ht="15" customHeight="1" x14ac:dyDescent="0.25">
      <c r="A1384" s="25"/>
      <c r="B1384" s="54"/>
      <c r="C1384" s="26"/>
      <c r="D1384" s="26"/>
      <c r="E1384" s="30"/>
    </row>
    <row r="1385" spans="1:5" ht="15" customHeight="1" x14ac:dyDescent="0.2">
      <c r="A1385" s="70"/>
      <c r="B1385" s="70"/>
      <c r="C1385" s="31" t="s">
        <v>36</v>
      </c>
      <c r="D1385" s="32" t="s">
        <v>50</v>
      </c>
      <c r="E1385" s="33" t="s">
        <v>38</v>
      </c>
    </row>
    <row r="1386" spans="1:5" ht="15" customHeight="1" x14ac:dyDescent="0.2">
      <c r="A1386" s="106"/>
      <c r="B1386" s="72"/>
      <c r="C1386" s="148">
        <v>6409</v>
      </c>
      <c r="D1386" s="65" t="s">
        <v>72</v>
      </c>
      <c r="E1386" s="149">
        <v>-388436</v>
      </c>
    </row>
    <row r="1387" spans="1:5" ht="15" customHeight="1" x14ac:dyDescent="0.2">
      <c r="A1387" s="106"/>
      <c r="B1387" s="72"/>
      <c r="C1387" s="148">
        <v>6172</v>
      </c>
      <c r="D1387" s="105" t="s">
        <v>51</v>
      </c>
      <c r="E1387" s="149">
        <v>388436</v>
      </c>
    </row>
    <row r="1388" spans="1:5" ht="15" customHeight="1" x14ac:dyDescent="0.2">
      <c r="A1388" s="134"/>
      <c r="B1388" s="131"/>
      <c r="C1388" s="39" t="s">
        <v>40</v>
      </c>
      <c r="D1388" s="40"/>
      <c r="E1388" s="41">
        <f>SUM(E1386:E1387)</f>
        <v>0</v>
      </c>
    </row>
    <row r="1389" spans="1:5" ht="15" customHeight="1" x14ac:dyDescent="0.2"/>
    <row r="1390" spans="1:5" ht="15" customHeight="1" x14ac:dyDescent="0.2"/>
    <row r="1391" spans="1:5" ht="15" customHeight="1" x14ac:dyDescent="0.2"/>
    <row r="1392" spans="1:5"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126">
    <mergeCell ref="A1332:E1332"/>
    <mergeCell ref="A1333:E1337"/>
    <mergeCell ref="A1356:E1357"/>
    <mergeCell ref="A1358:E1363"/>
    <mergeCell ref="A1375:E1376"/>
    <mergeCell ref="A1377:E1380"/>
    <mergeCell ref="A1280:E1280"/>
    <mergeCell ref="A1281:E1281"/>
    <mergeCell ref="A1282:E1288"/>
    <mergeCell ref="A1310:E1311"/>
    <mergeCell ref="A1312:E1316"/>
    <mergeCell ref="A1331:E1331"/>
    <mergeCell ref="A1200:E1206"/>
    <mergeCell ref="A1226:E1227"/>
    <mergeCell ref="A1228:E1233"/>
    <mergeCell ref="A1251:E1251"/>
    <mergeCell ref="A1252:E1252"/>
    <mergeCell ref="A1253:E1260"/>
    <mergeCell ref="A1127:E1133"/>
    <mergeCell ref="A1147:E1148"/>
    <mergeCell ref="A1149:E1156"/>
    <mergeCell ref="A1174:E1175"/>
    <mergeCell ref="A1176:E1181"/>
    <mergeCell ref="A1198:E1199"/>
    <mergeCell ref="A1064:E1068"/>
    <mergeCell ref="A1080:E1081"/>
    <mergeCell ref="A1082:E1087"/>
    <mergeCell ref="A1105:E1106"/>
    <mergeCell ref="A1107:E1112"/>
    <mergeCell ref="A1125:E1126"/>
    <mergeCell ref="A960:E966"/>
    <mergeCell ref="A1004:E1005"/>
    <mergeCell ref="A1006:E1012"/>
    <mergeCell ref="A1043:E1044"/>
    <mergeCell ref="A1045:E1050"/>
    <mergeCell ref="A1062:E1063"/>
    <mergeCell ref="A919:E920"/>
    <mergeCell ref="A921:E926"/>
    <mergeCell ref="A939:E940"/>
    <mergeCell ref="A941:E945"/>
    <mergeCell ref="A958:E958"/>
    <mergeCell ref="A959:E959"/>
    <mergeCell ref="A858:E859"/>
    <mergeCell ref="A860:E864"/>
    <mergeCell ref="A876:E877"/>
    <mergeCell ref="A878:E883"/>
    <mergeCell ref="A898:E899"/>
    <mergeCell ref="A900:E907"/>
    <mergeCell ref="A783:E784"/>
    <mergeCell ref="A785:E790"/>
    <mergeCell ref="A808:E809"/>
    <mergeCell ref="A810:E815"/>
    <mergeCell ref="A834:E835"/>
    <mergeCell ref="A836:E841"/>
    <mergeCell ref="A679:E681"/>
    <mergeCell ref="A682:E691"/>
    <mergeCell ref="A731:E732"/>
    <mergeCell ref="A733:E737"/>
    <mergeCell ref="A755:E756"/>
    <mergeCell ref="A757:E762"/>
    <mergeCell ref="A600:E601"/>
    <mergeCell ref="A602:E606"/>
    <mergeCell ref="A627:E628"/>
    <mergeCell ref="A629:E634"/>
    <mergeCell ref="A652:E653"/>
    <mergeCell ref="A654:E660"/>
    <mergeCell ref="A514:E514"/>
    <mergeCell ref="A515:E518"/>
    <mergeCell ref="A539:E539"/>
    <mergeCell ref="A540:E547"/>
    <mergeCell ref="A575:E576"/>
    <mergeCell ref="A577:E582"/>
    <mergeCell ref="A428:E434"/>
    <mergeCell ref="A457:E457"/>
    <mergeCell ref="A458:E463"/>
    <mergeCell ref="A486:E486"/>
    <mergeCell ref="A487:E495"/>
    <mergeCell ref="A513:E513"/>
    <mergeCell ref="A375:E375"/>
    <mergeCell ref="A376:E376"/>
    <mergeCell ref="A377:E383"/>
    <mergeCell ref="A401:E401"/>
    <mergeCell ref="A402:E406"/>
    <mergeCell ref="A427:E427"/>
    <mergeCell ref="A322:E322"/>
    <mergeCell ref="A323:E323"/>
    <mergeCell ref="A324:E330"/>
    <mergeCell ref="A349:E349"/>
    <mergeCell ref="A350:E350"/>
    <mergeCell ref="A351:E357"/>
    <mergeCell ref="A271:E271"/>
    <mergeCell ref="A272:E272"/>
    <mergeCell ref="A273:E278"/>
    <mergeCell ref="A296:E296"/>
    <mergeCell ref="A297:E297"/>
    <mergeCell ref="A298:E304"/>
    <mergeCell ref="A210:E210"/>
    <mergeCell ref="A211:E211"/>
    <mergeCell ref="A212:E218"/>
    <mergeCell ref="A244:E244"/>
    <mergeCell ref="A245:E245"/>
    <mergeCell ref="A246:E251"/>
    <mergeCell ref="A159:E159"/>
    <mergeCell ref="A160:E160"/>
    <mergeCell ref="A161:E166"/>
    <mergeCell ref="A186:E186"/>
    <mergeCell ref="A187:E187"/>
    <mergeCell ref="A188:E192"/>
    <mergeCell ref="A134:E134"/>
    <mergeCell ref="A135:E135"/>
    <mergeCell ref="A136:E140"/>
    <mergeCell ref="A55:E55"/>
    <mergeCell ref="A56:E56"/>
    <mergeCell ref="A57:E60"/>
    <mergeCell ref="A78:E78"/>
    <mergeCell ref="A79:E79"/>
    <mergeCell ref="A80:E84"/>
    <mergeCell ref="A2:E2"/>
    <mergeCell ref="A3:E3"/>
    <mergeCell ref="A4:E7"/>
    <mergeCell ref="A25:E25"/>
    <mergeCell ref="A26:E26"/>
    <mergeCell ref="A27:E30"/>
    <mergeCell ref="A107:E107"/>
    <mergeCell ref="A108:E108"/>
    <mergeCell ref="A109:E114"/>
  </mergeCells>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4: Rozpočtové změny č. 474/14 - 526/14 schválené Radou Olomouckého kraje 28.8.2014</oddHeader>
    <oddFooter xml:space="preserve">&amp;L&amp;"Arial,Kurzíva"Zastupitelstvo OK 19.9.2014
6.1. - Rozpočet Olomouckého kraje 2014 - rozpočtové změny 
Příloha č.4: Rozpočtové změny č. 474/14 - 526/14 schválené Radou Olomouckého kraje 28.8.2014&amp;R&amp;"Arial,Kurzíva"Strana &amp;P (celkem 89)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showGridLines="0" zoomScale="92" zoomScaleNormal="92" zoomScaleSheetLayoutView="92" workbookViewId="0"/>
  </sheetViews>
  <sheetFormatPr defaultRowHeight="12.75" x14ac:dyDescent="0.2"/>
  <cols>
    <col min="1" max="1" width="52.7109375" style="1" customWidth="1"/>
    <col min="2" max="3" width="18" style="2" customWidth="1"/>
    <col min="4" max="16384" width="9.140625" style="1"/>
  </cols>
  <sheetData>
    <row r="1" spans="1:3" ht="12" customHeight="1" x14ac:dyDescent="0.2">
      <c r="C1" s="193" t="s">
        <v>0</v>
      </c>
    </row>
    <row r="2" spans="1:3" ht="15" customHeight="1" x14ac:dyDescent="0.25">
      <c r="A2" s="3" t="s">
        <v>1</v>
      </c>
      <c r="B2" s="4" t="s">
        <v>2</v>
      </c>
      <c r="C2" s="4" t="s">
        <v>3</v>
      </c>
    </row>
    <row r="3" spans="1:3" ht="14.25" customHeight="1" x14ac:dyDescent="0.2">
      <c r="A3" s="5" t="s">
        <v>24</v>
      </c>
      <c r="B3" s="16">
        <v>3195000</v>
      </c>
      <c r="C3" s="6">
        <v>3202449</v>
      </c>
    </row>
    <row r="4" spans="1:3" ht="14.25" customHeight="1" x14ac:dyDescent="0.2">
      <c r="A4" s="5" t="s">
        <v>4</v>
      </c>
      <c r="B4" s="16">
        <v>1712</v>
      </c>
      <c r="C4" s="6">
        <v>1712</v>
      </c>
    </row>
    <row r="5" spans="1:3" ht="14.25" customHeight="1" x14ac:dyDescent="0.2">
      <c r="A5" s="5" t="s">
        <v>5</v>
      </c>
      <c r="B5" s="16">
        <v>37958</v>
      </c>
      <c r="C5" s="6">
        <v>37958</v>
      </c>
    </row>
    <row r="6" spans="1:3" ht="14.25" customHeight="1" x14ac:dyDescent="0.2">
      <c r="A6" s="5" t="s">
        <v>6</v>
      </c>
      <c r="B6" s="16">
        <v>1830</v>
      </c>
      <c r="C6" s="6">
        <v>1854</v>
      </c>
    </row>
    <row r="7" spans="1:3" ht="14.25" customHeight="1" x14ac:dyDescent="0.2">
      <c r="A7" s="5" t="s">
        <v>7</v>
      </c>
      <c r="B7" s="16">
        <v>18400</v>
      </c>
      <c r="C7" s="6">
        <v>18400</v>
      </c>
    </row>
    <row r="8" spans="1:3" ht="14.25" customHeight="1" x14ac:dyDescent="0.2">
      <c r="A8" s="5" t="s">
        <v>8</v>
      </c>
      <c r="B8" s="16">
        <v>4001</v>
      </c>
      <c r="C8" s="6">
        <v>4001</v>
      </c>
    </row>
    <row r="9" spans="1:3" ht="14.25" customHeight="1" x14ac:dyDescent="0.2">
      <c r="A9" s="5" t="s">
        <v>9</v>
      </c>
      <c r="B9" s="16">
        <v>73854</v>
      </c>
      <c r="C9" s="6">
        <v>73854</v>
      </c>
    </row>
    <row r="10" spans="1:3" ht="14.25" customHeight="1" x14ac:dyDescent="0.2">
      <c r="A10" s="7" t="s">
        <v>10</v>
      </c>
      <c r="B10" s="17">
        <v>195569</v>
      </c>
      <c r="C10" s="8">
        <f>148623+2720</f>
        <v>151343</v>
      </c>
    </row>
    <row r="11" spans="1:3" ht="14.25" customHeight="1" x14ac:dyDescent="0.2">
      <c r="A11" s="9" t="s">
        <v>22</v>
      </c>
      <c r="B11" s="18">
        <v>6391</v>
      </c>
      <c r="C11" s="10">
        <v>7811</v>
      </c>
    </row>
    <row r="12" spans="1:3" ht="14.25" customHeight="1" x14ac:dyDescent="0.2">
      <c r="A12" s="9" t="s">
        <v>11</v>
      </c>
      <c r="B12" s="18">
        <v>40000</v>
      </c>
      <c r="C12" s="10">
        <v>58491</v>
      </c>
    </row>
    <row r="13" spans="1:3" ht="14.25" customHeight="1" x14ac:dyDescent="0.2">
      <c r="A13" s="9" t="s">
        <v>12</v>
      </c>
      <c r="B13" s="18">
        <v>9900</v>
      </c>
      <c r="C13" s="10">
        <v>9900</v>
      </c>
    </row>
    <row r="14" spans="1:3" ht="14.25" customHeight="1" x14ac:dyDescent="0.2">
      <c r="A14" s="9" t="s">
        <v>449</v>
      </c>
      <c r="B14" s="18"/>
      <c r="C14" s="10">
        <f>4657+90+3</f>
        <v>4750</v>
      </c>
    </row>
    <row r="15" spans="1:3" ht="14.25" customHeight="1" x14ac:dyDescent="0.2">
      <c r="A15" s="194" t="s">
        <v>450</v>
      </c>
      <c r="B15" s="18"/>
      <c r="C15" s="10">
        <v>5180516</v>
      </c>
    </row>
    <row r="16" spans="1:3" ht="14.25" customHeight="1" x14ac:dyDescent="0.2">
      <c r="A16" s="194" t="s">
        <v>451</v>
      </c>
      <c r="B16" s="18"/>
      <c r="C16" s="10">
        <f>315+27</f>
        <v>342</v>
      </c>
    </row>
    <row r="17" spans="1:3" ht="14.25" customHeight="1" x14ac:dyDescent="0.2">
      <c r="A17" s="194" t="s">
        <v>452</v>
      </c>
      <c r="B17" s="18"/>
      <c r="C17" s="10">
        <f>7407+184+13529</f>
        <v>21120</v>
      </c>
    </row>
    <row r="18" spans="1:3" ht="14.25" customHeight="1" x14ac:dyDescent="0.2">
      <c r="A18" s="195" t="s">
        <v>453</v>
      </c>
      <c r="B18" s="18"/>
      <c r="C18" s="10">
        <f>9296+5500</f>
        <v>14796</v>
      </c>
    </row>
    <row r="19" spans="1:3" ht="14.25" customHeight="1" x14ac:dyDescent="0.2">
      <c r="A19" s="196" t="s">
        <v>454</v>
      </c>
      <c r="B19" s="18"/>
      <c r="C19" s="10">
        <f>396+3</f>
        <v>399</v>
      </c>
    </row>
    <row r="20" spans="1:3" ht="14.25" customHeight="1" x14ac:dyDescent="0.2">
      <c r="A20" s="196" t="s">
        <v>455</v>
      </c>
      <c r="B20" s="18"/>
      <c r="C20" s="10">
        <v>215648</v>
      </c>
    </row>
    <row r="21" spans="1:3" ht="14.25" customHeight="1" x14ac:dyDescent="0.2">
      <c r="A21" s="196" t="s">
        <v>456</v>
      </c>
      <c r="B21" s="18"/>
      <c r="C21" s="10">
        <f>6638+450</f>
        <v>7088</v>
      </c>
    </row>
    <row r="22" spans="1:3" ht="14.25" x14ac:dyDescent="0.2">
      <c r="A22" s="196" t="s">
        <v>457</v>
      </c>
      <c r="B22" s="18"/>
      <c r="C22" s="10">
        <f>187386+10500+19500+12500+15000+8120</f>
        <v>253006</v>
      </c>
    </row>
    <row r="23" spans="1:3" ht="14.25" x14ac:dyDescent="0.2">
      <c r="A23" s="196" t="s">
        <v>458</v>
      </c>
      <c r="B23" s="18"/>
      <c r="C23" s="10">
        <v>168</v>
      </c>
    </row>
    <row r="24" spans="1:3" ht="14.25" x14ac:dyDescent="0.2">
      <c r="A24" s="9" t="s">
        <v>459</v>
      </c>
      <c r="B24" s="18"/>
      <c r="C24" s="10">
        <v>212234</v>
      </c>
    </row>
    <row r="25" spans="1:3" ht="15.75" customHeight="1" x14ac:dyDescent="0.2">
      <c r="A25" s="9" t="s">
        <v>460</v>
      </c>
      <c r="B25" s="18"/>
      <c r="C25" s="10">
        <v>2598</v>
      </c>
    </row>
    <row r="26" spans="1:3" ht="14.25" x14ac:dyDescent="0.2">
      <c r="A26" s="194" t="s">
        <v>461</v>
      </c>
      <c r="B26" s="18"/>
      <c r="C26" s="10">
        <f>582520+110+107+180+154+9974-7358+13796+1557+550+1333</f>
        <v>602923</v>
      </c>
    </row>
    <row r="27" spans="1:3" ht="14.25" x14ac:dyDescent="0.2">
      <c r="A27" s="194" t="s">
        <v>462</v>
      </c>
      <c r="B27" s="18"/>
      <c r="C27" s="10">
        <v>2993</v>
      </c>
    </row>
    <row r="28" spans="1:3" ht="14.25" x14ac:dyDescent="0.2">
      <c r="A28" s="9" t="s">
        <v>25</v>
      </c>
      <c r="B28" s="18">
        <v>257333</v>
      </c>
      <c r="C28" s="18">
        <v>257333</v>
      </c>
    </row>
    <row r="29" spans="1:3" ht="14.25" x14ac:dyDescent="0.2">
      <c r="A29" s="9" t="s">
        <v>463</v>
      </c>
      <c r="B29" s="18"/>
      <c r="C29" s="18">
        <f>184612+18</f>
        <v>184630</v>
      </c>
    </row>
    <row r="30" spans="1:3" ht="15" x14ac:dyDescent="0.25">
      <c r="A30" s="3" t="s">
        <v>13</v>
      </c>
      <c r="B30" s="19">
        <f>SUM(B3:B28)</f>
        <v>3841948</v>
      </c>
      <c r="C30" s="11">
        <f>SUM(C3:C29)</f>
        <v>10528317</v>
      </c>
    </row>
    <row r="31" spans="1:3" x14ac:dyDescent="0.2">
      <c r="A31" s="197" t="s">
        <v>14</v>
      </c>
      <c r="B31" s="198">
        <v>-6388</v>
      </c>
      <c r="C31" s="198">
        <v>-6388</v>
      </c>
    </row>
    <row r="32" spans="1:3" ht="15" customHeight="1" thickBot="1" x14ac:dyDescent="0.3">
      <c r="A32" s="12" t="s">
        <v>15</v>
      </c>
      <c r="B32" s="13">
        <f>B30+B31</f>
        <v>3835560</v>
      </c>
      <c r="C32" s="13">
        <f>C30+C31</f>
        <v>10521929</v>
      </c>
    </row>
    <row r="33" spans="1:3" ht="15" customHeight="1" thickTop="1" x14ac:dyDescent="0.25">
      <c r="A33" s="3" t="s">
        <v>17</v>
      </c>
      <c r="B33" s="21" t="s">
        <v>2</v>
      </c>
      <c r="C33" s="4" t="s">
        <v>3</v>
      </c>
    </row>
    <row r="34" spans="1:3" ht="14.25" x14ac:dyDescent="0.2">
      <c r="A34" s="7" t="s">
        <v>18</v>
      </c>
      <c r="B34" s="22">
        <v>1630202</v>
      </c>
      <c r="C34" s="22">
        <f>1652984+90+3</f>
        <v>1653077</v>
      </c>
    </row>
    <row r="35" spans="1:3" ht="14.25" x14ac:dyDescent="0.2">
      <c r="A35" s="7" t="s">
        <v>19</v>
      </c>
      <c r="B35" s="22">
        <v>1465709</v>
      </c>
      <c r="C35" s="22">
        <f>1413238+2720</f>
        <v>1415958</v>
      </c>
    </row>
    <row r="36" spans="1:3" ht="14.25" x14ac:dyDescent="0.2">
      <c r="A36" s="9" t="s">
        <v>22</v>
      </c>
      <c r="B36" s="22">
        <v>6391</v>
      </c>
      <c r="C36" s="22">
        <v>7811</v>
      </c>
    </row>
    <row r="37" spans="1:3" ht="14.25" x14ac:dyDescent="0.2">
      <c r="A37" s="9" t="s">
        <v>11</v>
      </c>
      <c r="B37" s="22">
        <v>40000</v>
      </c>
      <c r="C37" s="22">
        <v>58491</v>
      </c>
    </row>
    <row r="38" spans="1:3" ht="14.25" x14ac:dyDescent="0.2">
      <c r="A38" s="9" t="s">
        <v>26</v>
      </c>
      <c r="B38" s="22">
        <v>30522</v>
      </c>
      <c r="C38" s="22">
        <v>30522</v>
      </c>
    </row>
    <row r="39" spans="1:3" ht="14.25" x14ac:dyDescent="0.2">
      <c r="A39" s="9" t="s">
        <v>27</v>
      </c>
      <c r="B39" s="22">
        <v>434581</v>
      </c>
      <c r="C39" s="22">
        <v>435666</v>
      </c>
    </row>
    <row r="40" spans="1:3" ht="14.25" x14ac:dyDescent="0.2">
      <c r="A40" s="9" t="s">
        <v>28</v>
      </c>
      <c r="B40" s="22">
        <v>57575</v>
      </c>
      <c r="C40" s="22">
        <v>57575</v>
      </c>
    </row>
    <row r="41" spans="1:3" ht="14.25" x14ac:dyDescent="0.2">
      <c r="A41" s="194" t="s">
        <v>450</v>
      </c>
      <c r="B41" s="22"/>
      <c r="C41" s="22">
        <v>5180516</v>
      </c>
    </row>
    <row r="42" spans="1:3" ht="14.25" customHeight="1" x14ac:dyDescent="0.2">
      <c r="A42" s="194" t="s">
        <v>451</v>
      </c>
      <c r="B42" s="22"/>
      <c r="C42" s="22">
        <f>315+27</f>
        <v>342</v>
      </c>
    </row>
    <row r="43" spans="1:3" ht="14.25" x14ac:dyDescent="0.2">
      <c r="A43" s="194" t="s">
        <v>452</v>
      </c>
      <c r="B43" s="22"/>
      <c r="C43" s="22">
        <f>7407+184+13529</f>
        <v>21120</v>
      </c>
    </row>
    <row r="44" spans="1:3" ht="14.25" x14ac:dyDescent="0.2">
      <c r="A44" s="195" t="s">
        <v>453</v>
      </c>
      <c r="B44" s="22"/>
      <c r="C44" s="22">
        <f>9296+5500</f>
        <v>14796</v>
      </c>
    </row>
    <row r="45" spans="1:3" ht="14.25" x14ac:dyDescent="0.2">
      <c r="A45" s="196" t="s">
        <v>454</v>
      </c>
      <c r="B45" s="22"/>
      <c r="C45" s="22">
        <f>396+3</f>
        <v>399</v>
      </c>
    </row>
    <row r="46" spans="1:3" ht="14.25" x14ac:dyDescent="0.2">
      <c r="A46" s="196" t="s">
        <v>455</v>
      </c>
      <c r="B46" s="22"/>
      <c r="C46" s="10">
        <v>215648</v>
      </c>
    </row>
    <row r="47" spans="1:3" ht="14.25" x14ac:dyDescent="0.2">
      <c r="A47" s="196" t="s">
        <v>456</v>
      </c>
      <c r="B47" s="22"/>
      <c r="C47" s="10">
        <f>6638+450</f>
        <v>7088</v>
      </c>
    </row>
    <row r="48" spans="1:3" ht="14.25" x14ac:dyDescent="0.2">
      <c r="A48" s="196" t="s">
        <v>457</v>
      </c>
      <c r="B48" s="22"/>
      <c r="C48" s="22">
        <f>184459+10500+19500+12500+15000+8120</f>
        <v>250079</v>
      </c>
    </row>
    <row r="49" spans="1:3" ht="14.25" x14ac:dyDescent="0.2">
      <c r="A49" s="196" t="s">
        <v>458</v>
      </c>
      <c r="B49" s="22"/>
      <c r="C49" s="22">
        <v>168</v>
      </c>
    </row>
    <row r="50" spans="1:3" ht="14.25" x14ac:dyDescent="0.2">
      <c r="A50" s="9" t="s">
        <v>459</v>
      </c>
      <c r="B50" s="22"/>
      <c r="C50" s="22">
        <v>212234</v>
      </c>
    </row>
    <row r="51" spans="1:3" ht="14.25" x14ac:dyDescent="0.2">
      <c r="A51" s="9" t="s">
        <v>460</v>
      </c>
      <c r="B51" s="22"/>
      <c r="C51" s="22">
        <v>2598</v>
      </c>
    </row>
    <row r="52" spans="1:3" ht="14.25" x14ac:dyDescent="0.2">
      <c r="A52" s="194" t="s">
        <v>461</v>
      </c>
      <c r="B52" s="22"/>
      <c r="C52" s="10">
        <f>582228+110+107+180+154+9974-7358+13796+1557+550+1333</f>
        <v>602631</v>
      </c>
    </row>
    <row r="53" spans="1:3" ht="14.25" x14ac:dyDescent="0.2">
      <c r="A53" s="9" t="s">
        <v>23</v>
      </c>
      <c r="B53" s="22">
        <v>176968</v>
      </c>
      <c r="C53" s="22">
        <v>176968</v>
      </c>
    </row>
    <row r="54" spans="1:3" ht="14.25" x14ac:dyDescent="0.2">
      <c r="A54" s="9" t="s">
        <v>463</v>
      </c>
      <c r="B54" s="22"/>
      <c r="C54" s="22">
        <f>184612+18</f>
        <v>184630</v>
      </c>
    </row>
    <row r="55" spans="1:3" ht="15" x14ac:dyDescent="0.25">
      <c r="A55" s="3" t="s">
        <v>20</v>
      </c>
      <c r="B55" s="19">
        <f>SUM(B34:B53)</f>
        <v>3841948</v>
      </c>
      <c r="C55" s="11">
        <f>SUM(C34:C54)</f>
        <v>10528317</v>
      </c>
    </row>
    <row r="56" spans="1:3" x14ac:dyDescent="0.2">
      <c r="A56" s="199" t="s">
        <v>14</v>
      </c>
      <c r="B56" s="200">
        <v>-6388</v>
      </c>
      <c r="C56" s="200">
        <v>-6388</v>
      </c>
    </row>
    <row r="57" spans="1:3" ht="15" customHeight="1" thickBot="1" x14ac:dyDescent="0.3">
      <c r="A57" s="12" t="s">
        <v>21</v>
      </c>
      <c r="B57" s="13">
        <f>+B55+B56</f>
        <v>3835560</v>
      </c>
      <c r="C57" s="13">
        <f>+C55+C56</f>
        <v>10521929</v>
      </c>
    </row>
    <row r="58" spans="1:3" ht="12" customHeight="1" thickTop="1" x14ac:dyDescent="0.2">
      <c r="A58" s="14" t="s">
        <v>16</v>
      </c>
      <c r="B58" s="20"/>
    </row>
    <row r="59" spans="1:3" ht="14.25" x14ac:dyDescent="0.2">
      <c r="B59" s="1"/>
      <c r="C59" s="8"/>
    </row>
    <row r="60" spans="1:3" x14ac:dyDescent="0.2">
      <c r="B60" s="1"/>
    </row>
    <row r="61" spans="1:3" x14ac:dyDescent="0.2">
      <c r="B61" s="1"/>
    </row>
    <row r="62" spans="1:3" x14ac:dyDescent="0.2">
      <c r="B62" s="1"/>
    </row>
    <row r="63" spans="1:3" x14ac:dyDescent="0.2">
      <c r="B63" s="1"/>
    </row>
    <row r="64" spans="1:3" x14ac:dyDescent="0.2">
      <c r="B64" s="1"/>
    </row>
    <row r="65" spans="2:3" ht="14.25" x14ac:dyDescent="0.2">
      <c r="B65" s="1"/>
      <c r="C65" s="15"/>
    </row>
    <row r="66" spans="2:3" ht="14.25" x14ac:dyDescent="0.2">
      <c r="B66" s="1"/>
      <c r="C66" s="15"/>
    </row>
    <row r="67" spans="2:3" x14ac:dyDescent="0.2">
      <c r="B67" s="1"/>
    </row>
    <row r="68" spans="2:3" x14ac:dyDescent="0.2">
      <c r="B68" s="1"/>
    </row>
    <row r="69" spans="2:3" x14ac:dyDescent="0.2">
      <c r="B69" s="1"/>
    </row>
    <row r="70" spans="2:3" x14ac:dyDescent="0.2">
      <c r="B70" s="1"/>
    </row>
    <row r="71" spans="2:3" x14ac:dyDescent="0.2">
      <c r="B71" s="1"/>
    </row>
    <row r="75" spans="2:3" x14ac:dyDescent="0.2">
      <c r="B75" s="1"/>
      <c r="C75" s="1"/>
    </row>
    <row r="76" spans="2:3" x14ac:dyDescent="0.2">
      <c r="B76" s="1"/>
      <c r="C76" s="1"/>
    </row>
    <row r="77" spans="2:3" x14ac:dyDescent="0.2">
      <c r="B77" s="1"/>
      <c r="C77" s="1"/>
    </row>
    <row r="78" spans="2:3" x14ac:dyDescent="0.2">
      <c r="B78" s="1"/>
      <c r="C78" s="1"/>
    </row>
    <row r="79" spans="2:3" x14ac:dyDescent="0.2">
      <c r="B79" s="1"/>
      <c r="C79" s="1"/>
    </row>
    <row r="80" spans="2:3" x14ac:dyDescent="0.2">
      <c r="B80" s="1"/>
      <c r="C80" s="1"/>
    </row>
    <row r="86" spans="2:3" x14ac:dyDescent="0.2">
      <c r="B86" s="1"/>
      <c r="C86" s="1"/>
    </row>
    <row r="87" spans="2:3" x14ac:dyDescent="0.2">
      <c r="B87" s="1"/>
      <c r="C87" s="1"/>
    </row>
  </sheetData>
  <phoneticPr fontId="1" type="noConversion"/>
  <pageMargins left="0.98425196850393704" right="0.98425196850393704" top="0.55118110236220474" bottom="0.9055118110236221" header="0.31496062992125984" footer="0.39370078740157483"/>
  <pageSetup paperSize="9" scale="92" orientation="portrait" r:id="rId1"/>
  <headerFooter alignWithMargins="0">
    <oddHeader>&amp;C&amp;"Arial,Kurzíva"Příloha č. 5 - Upravený rozpočet Olomouckého kraje na rok 2014 po schválení rozpočtových změn</oddHeader>
    <oddFooter xml:space="preserve">&amp;L&amp;"Arial,Kurzíva"Zastupitelstvo OK 19.9.2014
6.1. - Rozpočet Olomouckého kraje 2014 - rozpočtové změny 
Příloha č.5: Upravený rozpočet OK na rok 2014 po schválení rozpočtových změn&amp;R&amp;"Arial,Kurzíva"Strana &amp;P (celkem 89)&amp;"Arial,Obyčejné"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Příloha č. 1</vt:lpstr>
      <vt:lpstr>Příloha č. 2</vt:lpstr>
      <vt:lpstr>Příloha č. 3</vt:lpstr>
      <vt:lpstr>Příloha č. 4</vt:lpstr>
      <vt:lpstr>Příloha  č. 5</vt:lpstr>
      <vt:lpstr>'Příloha č. 1'!Oblast_tisku</vt:lpstr>
      <vt:lpstr>'Příloha č. 2'!Oblast_tisku</vt:lpstr>
      <vt:lpstr>'Příloha č. 3'!Oblast_tisku</vt:lpstr>
      <vt:lpstr>'Příloha č. 4'!Oblast_tisku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2014-08-29T10:14:19Z</cp:lastPrinted>
  <dcterms:created xsi:type="dcterms:W3CDTF">2007-02-21T09:44:06Z</dcterms:created>
  <dcterms:modified xsi:type="dcterms:W3CDTF">2014-08-29T10:14:26Z</dcterms:modified>
</cp:coreProperties>
</file>