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_RaF\Rozpočtový výhled\Rozpočtový výhled 2018-2020\ZOK 19.6.2017\"/>
    </mc:Choice>
  </mc:AlternateContent>
  <bookViews>
    <workbookView xWindow="120" yWindow="540" windowWidth="19320" windowHeight="11400"/>
  </bookViews>
  <sheets>
    <sheet name="ukazatelé dluhové služby" sheetId="1" r:id="rId1"/>
  </sheets>
  <calcPr calcId="162913"/>
</workbook>
</file>

<file path=xl/calcChain.xml><?xml version="1.0" encoding="utf-8"?>
<calcChain xmlns="http://schemas.openxmlformats.org/spreadsheetml/2006/main">
  <c r="E14" i="1" l="1"/>
  <c r="E10" i="1"/>
  <c r="E15" i="1" l="1"/>
  <c r="E17" i="1" s="1"/>
  <c r="F12" i="1"/>
  <c r="I12" i="1" l="1"/>
  <c r="H12" i="1"/>
  <c r="G12" i="1"/>
  <c r="I14" i="1" l="1"/>
  <c r="I10" i="1"/>
  <c r="I15" i="1" l="1"/>
  <c r="I17" i="1" s="1"/>
  <c r="G14" i="1"/>
  <c r="G10" i="1"/>
  <c r="G15" i="1" l="1"/>
  <c r="H10" i="1"/>
  <c r="H14" i="1"/>
  <c r="H15" i="1" l="1"/>
  <c r="H17" i="1" s="1"/>
  <c r="G17" i="1" l="1"/>
  <c r="F14" i="1"/>
  <c r="F10" i="1"/>
  <c r="F15" i="1" l="1"/>
  <c r="F17" i="1" s="1"/>
</calcChain>
</file>

<file path=xl/sharedStrings.xml><?xml version="1.0" encoding="utf-8"?>
<sst xmlns="http://schemas.openxmlformats.org/spreadsheetml/2006/main" count="30" uniqueCount="28">
  <si>
    <t>v tis. Kč</t>
  </si>
  <si>
    <t>Číslo řádku</t>
  </si>
  <si>
    <t>Název položky</t>
  </si>
  <si>
    <t xml:space="preserve">Odkaz na rozpočtovou skladbu </t>
  </si>
  <si>
    <t>výpočet</t>
  </si>
  <si>
    <t>daňové příjmy (po konsolidaci)</t>
  </si>
  <si>
    <t>třída 1</t>
  </si>
  <si>
    <t>nedaňové příjmy (po konsolidaci)</t>
  </si>
  <si>
    <t>třída 2</t>
  </si>
  <si>
    <t>přijaté dotace - finanční vztah</t>
  </si>
  <si>
    <t>položka 4112 + 4212</t>
  </si>
  <si>
    <t>dluhová základna</t>
  </si>
  <si>
    <t>ř. 1 + ř. 2 + ř. 3</t>
  </si>
  <si>
    <t>úroky</t>
  </si>
  <si>
    <t>položka 5141</t>
  </si>
  <si>
    <t>splátky jistin a dluhopisů</t>
  </si>
  <si>
    <t>položky 8xx2 a 8xx4</t>
  </si>
  <si>
    <t>splátky leasingu</t>
  </si>
  <si>
    <t>položka 5178</t>
  </si>
  <si>
    <t>dluhová služba</t>
  </si>
  <si>
    <t>ř. 5 + ř. 6 + ř. 7</t>
  </si>
  <si>
    <t>UKAZATEL DLUHOVÉ SLUŽBY</t>
  </si>
  <si>
    <t>ř. 8 děleno ř. 4</t>
  </si>
  <si>
    <t>ř. 8 / ř. 4</t>
  </si>
  <si>
    <t>v %</t>
  </si>
  <si>
    <t>4. Výpočet ukazatele dluhové služby dle MF ČR</t>
  </si>
  <si>
    <t>schválený  rozpočet
2017</t>
  </si>
  <si>
    <t>upravený rozpočet k 30.4.2017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</si>
</sst>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2" fillId="0" borderId="0" xfId="1"/>
    <xf numFmtId="0" fontId="2" fillId="0" borderId="1" xfId="1" applyBorder="1"/>
    <xf numFmtId="0" fontId="3" fillId="0" borderId="1" xfId="1" applyFont="1" applyBorder="1"/>
    <xf numFmtId="0" fontId="2" fillId="0" borderId="0" xfId="1" applyAlignment="1">
      <alignment horizontal="right"/>
    </xf>
    <xf numFmtId="4" fontId="3" fillId="0" borderId="1" xfId="1" applyNumberFormat="1" applyFont="1" applyBorder="1"/>
    <xf numFmtId="0" fontId="2" fillId="0" borderId="0" xfId="1" applyAlignment="1">
      <alignment horizontal="center"/>
    </xf>
    <xf numFmtId="10" fontId="3" fillId="0" borderId="0" xfId="1" applyNumberFormat="1" applyFont="1"/>
    <xf numFmtId="0" fontId="2" fillId="0" borderId="0" xfId="1" applyAlignment="1">
      <alignment horizontal="center" vertical="center"/>
    </xf>
    <xf numFmtId="0" fontId="3" fillId="0" borderId="0" xfId="1" applyFont="1" applyAlignment="1">
      <alignment horizontal="right"/>
    </xf>
    <xf numFmtId="0" fontId="0" fillId="0" borderId="0" xfId="0" applyAlignment="1">
      <alignment horizontal="left"/>
    </xf>
    <xf numFmtId="4" fontId="2" fillId="0" borderId="1" xfId="1" applyNumberFormat="1" applyFont="1" applyBorder="1"/>
    <xf numFmtId="4" fontId="5" fillId="0" borderId="1" xfId="0" applyNumberFormat="1" applyFont="1" applyBorder="1"/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5" xfId="1" applyBorder="1" applyAlignment="1">
      <alignment horizontal="center" vertical="center"/>
    </xf>
    <xf numFmtId="0" fontId="2" fillId="0" borderId="6" xfId="1" applyBorder="1"/>
    <xf numFmtId="4" fontId="5" fillId="0" borderId="6" xfId="0" applyNumberFormat="1" applyFont="1" applyBorder="1"/>
    <xf numFmtId="4" fontId="2" fillId="0" borderId="6" xfId="1" applyNumberFormat="1" applyFont="1" applyBorder="1"/>
    <xf numFmtId="4" fontId="5" fillId="0" borderId="7" xfId="0" applyNumberFormat="1" applyFont="1" applyBorder="1"/>
    <xf numFmtId="0" fontId="2" fillId="0" borderId="8" xfId="1" applyBorder="1" applyAlignment="1">
      <alignment horizontal="center" vertical="center"/>
    </xf>
    <xf numFmtId="4" fontId="5" fillId="0" borderId="9" xfId="0" applyNumberFormat="1" applyFont="1" applyBorder="1"/>
    <xf numFmtId="0" fontId="3" fillId="0" borderId="8" xfId="1" applyFont="1" applyBorder="1" applyAlignment="1">
      <alignment horizontal="center" vertical="center"/>
    </xf>
    <xf numFmtId="4" fontId="3" fillId="0" borderId="9" xfId="1" applyNumberFormat="1" applyFont="1" applyBorder="1"/>
    <xf numFmtId="0" fontId="3" fillId="0" borderId="10" xfId="1" applyFont="1" applyBorder="1" applyAlignment="1">
      <alignment horizontal="center" vertical="center"/>
    </xf>
    <xf numFmtId="0" fontId="3" fillId="0" borderId="11" xfId="1" applyFont="1" applyBorder="1"/>
    <xf numFmtId="164" fontId="3" fillId="0" borderId="11" xfId="1" applyNumberFormat="1" applyFont="1" applyBorder="1"/>
    <xf numFmtId="164" fontId="3" fillId="0" borderId="12" xfId="1" applyNumberFormat="1" applyFont="1" applyBorder="1"/>
    <xf numFmtId="0" fontId="4" fillId="0" borderId="0" xfId="1" applyFont="1" applyAlignment="1">
      <alignment horizontal="left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7"/>
  <sheetViews>
    <sheetView tabSelected="1" zoomScaleNormal="100" workbookViewId="0">
      <selection activeCell="J29" sqref="J29"/>
    </sheetView>
  </sheetViews>
  <sheetFormatPr defaultRowHeight="15" x14ac:dyDescent="0.25"/>
  <cols>
    <col min="1" max="1" width="9.5703125" customWidth="1"/>
    <col min="2" max="2" width="32.42578125" customWidth="1"/>
    <col min="3" max="3" width="21.7109375" hidden="1" customWidth="1"/>
    <col min="5" max="9" width="18.7109375" customWidth="1"/>
  </cols>
  <sheetData>
    <row r="2" spans="1:9" ht="15.75" x14ac:dyDescent="0.25">
      <c r="A2" s="31" t="s">
        <v>25</v>
      </c>
      <c r="B2" s="31"/>
      <c r="C2" s="31"/>
      <c r="D2" s="31"/>
      <c r="E2" s="31"/>
      <c r="F2" s="31"/>
      <c r="G2" s="10"/>
    </row>
    <row r="3" spans="1:9" x14ac:dyDescent="0.25">
      <c r="A3" s="8"/>
      <c r="B3" s="6"/>
      <c r="C3" s="6"/>
      <c r="D3" s="6"/>
      <c r="F3" s="6"/>
    </row>
    <row r="4" spans="1:9" x14ac:dyDescent="0.25">
      <c r="A4" s="8"/>
      <c r="B4" s="6"/>
      <c r="C4" s="6"/>
      <c r="D4" s="6"/>
      <c r="F4" s="6"/>
    </row>
    <row r="5" spans="1:9" ht="15.75" thickBot="1" x14ac:dyDescent="0.3">
      <c r="A5" s="1"/>
      <c r="B5" s="1"/>
      <c r="C5" s="1"/>
      <c r="D5" s="1"/>
      <c r="E5" s="4"/>
      <c r="F5" s="4"/>
      <c r="G5" s="4"/>
      <c r="H5" s="4"/>
      <c r="I5" s="4" t="s">
        <v>0</v>
      </c>
    </row>
    <row r="6" spans="1:9" ht="30.75" thickBot="1" x14ac:dyDescent="0.3">
      <c r="A6" s="13" t="s">
        <v>1</v>
      </c>
      <c r="B6" s="14" t="s">
        <v>2</v>
      </c>
      <c r="C6" s="14" t="s">
        <v>3</v>
      </c>
      <c r="D6" s="14" t="s">
        <v>4</v>
      </c>
      <c r="E6" s="15" t="s">
        <v>26</v>
      </c>
      <c r="F6" s="14" t="s">
        <v>27</v>
      </c>
      <c r="G6" s="16">
        <v>2018</v>
      </c>
      <c r="H6" s="16">
        <v>2019</v>
      </c>
      <c r="I6" s="17">
        <v>2020</v>
      </c>
    </row>
    <row r="7" spans="1:9" x14ac:dyDescent="0.25">
      <c r="A7" s="18">
        <v>1</v>
      </c>
      <c r="B7" s="19" t="s">
        <v>5</v>
      </c>
      <c r="C7" s="19" t="s">
        <v>6</v>
      </c>
      <c r="D7" s="19"/>
      <c r="E7" s="20">
        <v>4101290</v>
      </c>
      <c r="F7" s="21">
        <v>4101290</v>
      </c>
      <c r="G7" s="20">
        <v>4203790</v>
      </c>
      <c r="H7" s="20">
        <v>4287840</v>
      </c>
      <c r="I7" s="22">
        <v>4373571</v>
      </c>
    </row>
    <row r="8" spans="1:9" x14ac:dyDescent="0.25">
      <c r="A8" s="23">
        <v>2</v>
      </c>
      <c r="B8" s="2" t="s">
        <v>7</v>
      </c>
      <c r="C8" s="2" t="s">
        <v>8</v>
      </c>
      <c r="D8" s="2"/>
      <c r="E8" s="12">
        <v>311168.59999999998</v>
      </c>
      <c r="F8" s="11">
        <v>312234.65999999997</v>
      </c>
      <c r="G8" s="12">
        <v>308672</v>
      </c>
      <c r="H8" s="12">
        <v>311593</v>
      </c>
      <c r="I8" s="24">
        <v>312159</v>
      </c>
    </row>
    <row r="9" spans="1:9" x14ac:dyDescent="0.25">
      <c r="A9" s="23">
        <v>3</v>
      </c>
      <c r="B9" s="2" t="s">
        <v>9</v>
      </c>
      <c r="C9" s="2" t="s">
        <v>10</v>
      </c>
      <c r="D9" s="2"/>
      <c r="E9" s="12">
        <v>81145.399999999994</v>
      </c>
      <c r="F9" s="11">
        <v>81145.399999999994</v>
      </c>
      <c r="G9" s="12">
        <v>85202</v>
      </c>
      <c r="H9" s="12">
        <v>89462</v>
      </c>
      <c r="I9" s="24">
        <v>93935</v>
      </c>
    </row>
    <row r="10" spans="1:9" x14ac:dyDescent="0.25">
      <c r="A10" s="25">
        <v>4</v>
      </c>
      <c r="B10" s="3" t="s">
        <v>11</v>
      </c>
      <c r="C10" s="3" t="s">
        <v>12</v>
      </c>
      <c r="D10" s="3" t="s">
        <v>12</v>
      </c>
      <c r="E10" s="5">
        <f t="shared" ref="E10" si="0">E7+E8+E9</f>
        <v>4493604</v>
      </c>
      <c r="F10" s="5">
        <f>F7+F8+F9</f>
        <v>4494670.0600000005</v>
      </c>
      <c r="G10" s="5">
        <f t="shared" ref="G10" si="1">G7+G8+G9</f>
        <v>4597664</v>
      </c>
      <c r="H10" s="5">
        <f t="shared" ref="H10" si="2">H7+H8+H9</f>
        <v>4688895</v>
      </c>
      <c r="I10" s="26">
        <f t="shared" ref="I10" si="3">I7+I8+I9</f>
        <v>4779665</v>
      </c>
    </row>
    <row r="11" spans="1:9" x14ac:dyDescent="0.25">
      <c r="A11" s="23">
        <v>5</v>
      </c>
      <c r="B11" s="2" t="s">
        <v>13</v>
      </c>
      <c r="C11" s="2" t="s">
        <v>14</v>
      </c>
      <c r="D11" s="2"/>
      <c r="E11" s="12">
        <v>40688</v>
      </c>
      <c r="F11" s="11">
        <v>40688</v>
      </c>
      <c r="G11" s="12">
        <v>40084</v>
      </c>
      <c r="H11" s="12">
        <v>37125</v>
      </c>
      <c r="I11" s="24">
        <v>33867</v>
      </c>
    </row>
    <row r="12" spans="1:9" x14ac:dyDescent="0.25">
      <c r="A12" s="23">
        <v>6</v>
      </c>
      <c r="B12" s="2" t="s">
        <v>15</v>
      </c>
      <c r="C12" s="2" t="s">
        <v>16</v>
      </c>
      <c r="D12" s="2"/>
      <c r="E12" s="12">
        <v>253159</v>
      </c>
      <c r="F12" s="11">
        <f>253159+26000</f>
        <v>279159</v>
      </c>
      <c r="G12" s="12">
        <f>253159+600000</f>
        <v>853159</v>
      </c>
      <c r="H12" s="12">
        <f>253159+600000</f>
        <v>853159</v>
      </c>
      <c r="I12" s="24">
        <f>253159+600000+18182</f>
        <v>871341</v>
      </c>
    </row>
    <row r="13" spans="1:9" x14ac:dyDescent="0.25">
      <c r="A13" s="23">
        <v>7</v>
      </c>
      <c r="B13" s="2" t="s">
        <v>17</v>
      </c>
      <c r="C13" s="2" t="s">
        <v>18</v>
      </c>
      <c r="D13" s="2"/>
      <c r="E13" s="12">
        <v>0</v>
      </c>
      <c r="F13" s="11">
        <v>0</v>
      </c>
      <c r="G13" s="12">
        <v>0</v>
      </c>
      <c r="H13" s="12">
        <v>0</v>
      </c>
      <c r="I13" s="24">
        <v>0</v>
      </c>
    </row>
    <row r="14" spans="1:9" x14ac:dyDescent="0.25">
      <c r="A14" s="25">
        <v>8</v>
      </c>
      <c r="B14" s="3" t="s">
        <v>19</v>
      </c>
      <c r="C14" s="3" t="s">
        <v>20</v>
      </c>
      <c r="D14" s="3" t="s">
        <v>20</v>
      </c>
      <c r="E14" s="5">
        <f t="shared" ref="E14" si="4">E11+E12+E13</f>
        <v>293847</v>
      </c>
      <c r="F14" s="5">
        <f>F11+F12+F13</f>
        <v>319847</v>
      </c>
      <c r="G14" s="5">
        <f t="shared" ref="G14" si="5">G11+G12+G13</f>
        <v>893243</v>
      </c>
      <c r="H14" s="5">
        <f t="shared" ref="H14" si="6">H11+H12+H13</f>
        <v>890284</v>
      </c>
      <c r="I14" s="26">
        <f t="shared" ref="I14" si="7">I11+I12+I13</f>
        <v>905208</v>
      </c>
    </row>
    <row r="15" spans="1:9" ht="15.75" thickBot="1" x14ac:dyDescent="0.3">
      <c r="A15" s="27">
        <v>9</v>
      </c>
      <c r="B15" s="28" t="s">
        <v>21</v>
      </c>
      <c r="C15" s="28" t="s">
        <v>22</v>
      </c>
      <c r="D15" s="28" t="s">
        <v>23</v>
      </c>
      <c r="E15" s="29">
        <f t="shared" ref="E15" si="8">E14/E10</f>
        <v>6.5392277557167922E-2</v>
      </c>
      <c r="F15" s="29">
        <f>F14/F10</f>
        <v>7.1161396883490033E-2</v>
      </c>
      <c r="G15" s="29">
        <f t="shared" ref="G15" si="9">G14/G10</f>
        <v>0.19428192229793217</v>
      </c>
      <c r="H15" s="29">
        <f t="shared" ref="H15" si="10">H14/H10</f>
        <v>0.1898707477987884</v>
      </c>
      <c r="I15" s="30">
        <f t="shared" ref="I15" si="11">I14/I10</f>
        <v>0.18938733153892584</v>
      </c>
    </row>
    <row r="16" spans="1:9" x14ac:dyDescent="0.25">
      <c r="A16" s="1"/>
      <c r="B16" s="1"/>
      <c r="C16" s="1"/>
      <c r="D16" s="1"/>
      <c r="F16" s="1"/>
    </row>
    <row r="17" spans="1:9" x14ac:dyDescent="0.25">
      <c r="A17" s="1"/>
      <c r="B17" s="9"/>
      <c r="C17" s="9" t="s">
        <v>24</v>
      </c>
      <c r="D17" s="9"/>
      <c r="E17" s="7">
        <f t="shared" ref="E17" si="12">E15</f>
        <v>6.5392277557167922E-2</v>
      </c>
      <c r="F17" s="7">
        <f>F15</f>
        <v>7.1161396883490033E-2</v>
      </c>
      <c r="G17" s="7">
        <f t="shared" ref="G17:I17" si="13">G15</f>
        <v>0.19428192229793217</v>
      </c>
      <c r="H17" s="7">
        <f t="shared" si="13"/>
        <v>0.1898707477987884</v>
      </c>
      <c r="I17" s="7">
        <f t="shared" si="13"/>
        <v>0.18938733153892584</v>
      </c>
    </row>
  </sheetData>
  <mergeCells count="1">
    <mergeCell ref="A2:F2"/>
  </mergeCells>
  <pageMargins left="0.70866141732283472" right="0.70866141732283472" top="0.78740157480314965" bottom="0.78740157480314965" header="0.31496062992125984" footer="0.31496062992125984"/>
  <pageSetup paperSize="9" scale="88" firstPageNumber="9" orientation="landscape" useFirstPageNumber="1" r:id="rId1"/>
  <headerFooter>
    <oddFooter>&amp;L&amp;"-,Kurzíva"Zastupitelstvo Olomouckého kraje 19. 6. 2017
7. - Střednědobý výhled rozpočtu Olomouckého kraje na období 2018 - 2020
Příloha č. 4: Výpočet ukazatele dluhové služby&amp;R&amp;"-,Kurzíva"Strana &amp;P (celkem 9)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ukazatelé dluhové služby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Balabuch Petr</dc:creator>
  <cp:lastModifiedBy>Vítková Petra</cp:lastModifiedBy>
  <cp:lastPrinted>2017-06-01T11:21:31Z</cp:lastPrinted>
  <dcterms:created xsi:type="dcterms:W3CDTF">2013-12-03T08:56:39Z</dcterms:created>
  <dcterms:modified xsi:type="dcterms:W3CDTF">2017-06-01T11:21:33Z</dcterms:modified>
</cp:coreProperties>
</file>