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tabRatio="680" firstSheet="3" activeTab="9"/>
  </bookViews>
  <sheets>
    <sheet name="Souhrn" sheetId="1" r:id="rId1"/>
    <sheet name="Školství-do 200 tis. Kč" sheetId="2" r:id="rId2"/>
    <sheet name="Školství-nad 200 tis. Kč" sheetId="3" r:id="rId3"/>
    <sheet name="Sociální-do 200 tis. Kč" sheetId="4" r:id="rId4"/>
    <sheet name="Sociální-nad 200 tis" sheetId="5" r:id="rId5"/>
    <sheet name="Kultura-do 200 tis. Kč" sheetId="6" r:id="rId6"/>
    <sheet name="Kultura-nad 200 tis. Kč" sheetId="7" r:id="rId7"/>
    <sheet name="Zdravotnictví-do 200 tis" sheetId="8" r:id="rId8"/>
    <sheet name="Zdravotnictví-nad 200 tis" sheetId="9" r:id="rId9"/>
    <sheet name="Auta + Vybavení DM" sheetId="10" r:id="rId10"/>
  </sheets>
  <definedNames>
    <definedName name="_xlnm.Print_Titles" localSheetId="9">'Auta + Vybavení DM'!$5:$7</definedName>
    <definedName name="_xlnm.Print_Titles" localSheetId="5">'Kultura-do 200 tis. Kč'!$5:$7</definedName>
    <definedName name="_xlnm.Print_Titles" localSheetId="6">'Kultura-nad 200 tis. Kč'!$5:$7</definedName>
    <definedName name="_xlnm.Print_Titles" localSheetId="3">'Sociální-do 200 tis. Kč'!$4:$7</definedName>
    <definedName name="_xlnm.Print_Titles" localSheetId="4">'Sociální-nad 200 tis'!$4:$7</definedName>
    <definedName name="_xlnm.Print_Titles" localSheetId="1">'Školství-do 200 tis. Kč'!$1:$8</definedName>
    <definedName name="_xlnm.Print_Titles" localSheetId="2">'Školství-nad 200 tis. Kč'!$5:$8</definedName>
    <definedName name="_xlnm.Print_Titles" localSheetId="7">'Zdravotnictví-do 200 tis'!$8:$8</definedName>
    <definedName name="_xlnm.Print_Titles" localSheetId="8">'Zdravotnictví-nad 200 tis'!$5:$7</definedName>
    <definedName name="_xlnm.Print_Area" localSheetId="5">'Kultura-do 200 tis. Kč'!$A$1:$V$16</definedName>
    <definedName name="_xlnm.Print_Area" localSheetId="6">'Kultura-nad 200 tis. Kč'!$A$1:$V$14</definedName>
    <definedName name="_xlnm.Print_Area" localSheetId="3">'Sociální-do 200 tis. Kč'!$A$1:$Y$29</definedName>
    <definedName name="_xlnm.Print_Area" localSheetId="0">'Souhrn'!$A$1:$F$22</definedName>
    <definedName name="_xlnm.Print_Area" localSheetId="1">'Školství-do 200 tis. Kč'!$A$1:$X$26</definedName>
    <definedName name="_xlnm.Print_Area" localSheetId="7">'Zdravotnictví-do 200 tis'!$A$1:$V$14</definedName>
  </definedNames>
  <calcPr fullCalcOnLoad="1"/>
</workbook>
</file>

<file path=xl/sharedStrings.xml><?xml version="1.0" encoding="utf-8"?>
<sst xmlns="http://schemas.openxmlformats.org/spreadsheetml/2006/main" count="757" uniqueCount="276">
  <si>
    <t>Na návrh IT experta jsme vytvořili požadavek na zaslání nabídky vhodného modelu spol. C-SYSTEMS, s níž má OK uzavřenu rámcovou smlouvu. Tento stroj by umožnil plynulou práci v nově získanými daty a garantuje bezpečné uložiště pro vznikající databázi dokumentátora.</t>
  </si>
  <si>
    <t>Název PO OK</t>
  </si>
  <si>
    <t>I/O</t>
  </si>
  <si>
    <t>Termín realizace</t>
  </si>
  <si>
    <t>Fond rezervní</t>
  </si>
  <si>
    <t>Jiné zdroje (viz poznámka)*</t>
  </si>
  <si>
    <t>Poznámka*</t>
  </si>
  <si>
    <t>OL</t>
  </si>
  <si>
    <t>Vlastivědné muzeum v Olomouci</t>
  </si>
  <si>
    <t>I</t>
  </si>
  <si>
    <t>PR</t>
  </si>
  <si>
    <t>JE</t>
  </si>
  <si>
    <t>Vlastivědné muzeum Jesenicka, příspěvková organizace</t>
  </si>
  <si>
    <t>SOUČET</t>
  </si>
  <si>
    <t>SU</t>
  </si>
  <si>
    <t>Vlastivědné muzeum v Šumperku, příspěvková organizace</t>
  </si>
  <si>
    <t>Muzeum a galerie v Prostějově, příspěvková organizace</t>
  </si>
  <si>
    <t>Scener - vybavení digitalizačního pracoviště</t>
  </si>
  <si>
    <t xml:space="preserve">Vybavení digitalizačního pracoviště kvalitním skenerem, skenování formátu A3 a negativy, možnost skenování větších formátů, propojení s odpovídajícím PC. Nutné vybavení pro kvalitní digitalizaci sbírkového fondu, což je jeden z prioritních úkolů muzeí. </t>
  </si>
  <si>
    <t>Závěsný systém s bodovým osvětlením pro Hlavní výstavní sál Vodní tvrze</t>
  </si>
  <si>
    <t>Výkonný stolní počítač s monitorem pro dokumentátora</t>
  </si>
  <si>
    <t>Pv</t>
  </si>
  <si>
    <t>Váha na mince k numismatické sbírce</t>
  </si>
  <si>
    <t>Vědecká knihovna v Olomouci</t>
  </si>
  <si>
    <t>Webové stránky VKOL</t>
  </si>
  <si>
    <t>Regály pro depozitáře PÚ</t>
  </si>
  <si>
    <t>PV</t>
  </si>
  <si>
    <t>EPS a EZS  hlavní budova T.G.M</t>
  </si>
  <si>
    <t>Nová expozice P.Bezruče v Kostelci na Hané</t>
  </si>
  <si>
    <t>Archeologické centrum Olomouc, příspěvková organizace</t>
  </si>
  <si>
    <t>Image bezhranolová totální stanice řady Topcon IS-305</t>
  </si>
  <si>
    <t>Nahrazení stávající dosluhující totální stanice + zefektivnění měření v terénu, využití funkceš laser scanneru.</t>
  </si>
  <si>
    <t>Poř.č.</t>
  </si>
  <si>
    <t>Pořadí důležitosti</t>
  </si>
  <si>
    <t>Domov pro seniory Javorník, příspěvková organizace</t>
  </si>
  <si>
    <t>Myčka nádobí průchozí</t>
  </si>
  <si>
    <t>Domov Sněženka Jeseník, příspěvková organizace</t>
  </si>
  <si>
    <t>Sprchový vozík hydraulický</t>
  </si>
  <si>
    <t>Centrum sociálních služeb Prostějov, p.o.</t>
  </si>
  <si>
    <t>Sprchový vozík</t>
  </si>
  <si>
    <t>Sprchový vozík slouží uživatelům k poskytování základních hygienických služeb.</t>
  </si>
  <si>
    <t>Myčka podložních mís</t>
  </si>
  <si>
    <t>Myčky podložních mís slouží uživatelům služeb. Stávající jsou poruchové.</t>
  </si>
  <si>
    <t>Domov pro seniory Radkova Lhota, příspěvková organizace</t>
  </si>
  <si>
    <t>Domov Alfreda Skeneho Pavlovice u Přerova, příspěvková organizace</t>
  </si>
  <si>
    <t>Výměna opotřebené myčky.</t>
  </si>
  <si>
    <t>Zvedací hygienická židle</t>
  </si>
  <si>
    <t>Centrum Dominika Kokory, příspěvková organizace</t>
  </si>
  <si>
    <t>Domov Na zámečku Rokytnice, příspěvková organizace</t>
  </si>
  <si>
    <t>Vincentinum - poskytovatel sociálních služeb Šternberk, příspěvková organizace</t>
  </si>
  <si>
    <t>Pergola na terase BD</t>
  </si>
  <si>
    <t>Přístřešek na kola zaměstnanců</t>
  </si>
  <si>
    <t>Domov Paprsek Olšany, příspěvková organizace</t>
  </si>
  <si>
    <t>Elektrické postele (3 ks á 40 tis. Kč)</t>
  </si>
  <si>
    <t>Centrum sociálních služeb Prostějov, příspěvková organizace</t>
  </si>
  <si>
    <t>Keramická pec - DSP - Pod Košířem 27</t>
  </si>
  <si>
    <t>Změkčovač vody 2A - SO-02</t>
  </si>
  <si>
    <t>Domov Alfréda Skeneho Pavlovice u Přerova, příspěvková organizace</t>
  </si>
  <si>
    <t>Elektrické polohovací lůžko (2 ks á 57 tis. Kč)</t>
  </si>
  <si>
    <t>Domov Větrný mlýn Skalička, příspěvková organizace</t>
  </si>
  <si>
    <t>Kimatizace</t>
  </si>
  <si>
    <t>Průmyslová pračka</t>
  </si>
  <si>
    <t>Nákup vysokootáčkové průmyslové pračky s kapacitou náplně do 20 Kg. Cenová nabídka přiložena. Platí pouze do 12/2018. Proto požadována cena mírně vyšší.</t>
  </si>
  <si>
    <t>Domov pro seniory Červenka, příspěvková organizace</t>
  </si>
  <si>
    <t>Nákup průmyslové pračky jako náhrada za dosluhující 24 kg průmyslovou pračku. Z důvodu zvýšeného množství prádla bude mít nová pračka větší kapacitu vypraného prádla / 35 /
Cena uvedená v cenové nabídce je  povýšena z důvodu případné realizace v roce 2019.</t>
  </si>
  <si>
    <t>Nákup bubnového parního sušiče. Cena uvedená v nabídce platí pro rok 2018.</t>
  </si>
  <si>
    <t>Sociální služby pro seniory Olomouc, příspěvková organizace</t>
  </si>
  <si>
    <t>Sporák kombinovaný 2 ks</t>
  </si>
  <si>
    <t>Nové kombinované sporáky by nahradily stávající sporáky ve špatném technickém stavu.</t>
  </si>
  <si>
    <t>Kotel elektrický 300 l</t>
  </si>
  <si>
    <t xml:space="preserve">Nový kotel by nahradil stávající zařízení ve špatném technickém stavu. </t>
  </si>
  <si>
    <t>Sociální služby pro seniory Šumperk, příspěvková organizace</t>
  </si>
  <si>
    <t>Nový server si vyžaduje rozšíření aplikací PC vybavení a složitost softwarových úloh a jejich kapacitních nároků.</t>
  </si>
  <si>
    <t>Pořízení zvedací hydraulické židle usnadňující práci.</t>
  </si>
  <si>
    <t>Sociální služby Libina, příspěvková organizace</t>
  </si>
  <si>
    <t>Pro částečně imobilní uživatele vybavíme přízemí objektu "Velký domek" schodišťovou plošinou. Tímto opatřením zajistíme bezbariérovost pro uživatele v přízemí objektu.</t>
  </si>
  <si>
    <t>Domov Štíty-Jedlí, příspěvková organizace</t>
  </si>
  <si>
    <t>Průmyslové pračky (2ks) na 11kg + 18kg - Jedlí</t>
  </si>
  <si>
    <t>Pořízení průmyslových praček do prádelny na budově Jedlí. Stejně jako na budově Štíty, tak i v Jedlí jsou pračky zastaralé a poruchové. Jejich výměna by vyřešila bezproblémový chod prádelny.</t>
  </si>
  <si>
    <t>Stropní zvedák</t>
  </si>
  <si>
    <t>Pokračování stropního systému pro imobilní uživatele.</t>
  </si>
  <si>
    <t>Myčka černého nádobí</t>
  </si>
  <si>
    <t>Přídavná vzduchotechnika do centrální kuchyně</t>
  </si>
  <si>
    <t xml:space="preserve">Dříve pořízená klimatizace a vzduchotechnika je kapacitně nedostačující. V kuchyni je v letních měsících v důsledku toho velmi teplo. Je nutné jim zabezpečit lepší podmínky k vykonávání již tak náročné práce. Cena byla stanovena po konzultaci s případným dodavatelem. </t>
  </si>
  <si>
    <t>Travní traktor</t>
  </si>
  <si>
    <t>Náhrada za opotřebené zařízení pro údržbu travnatých ploch v parku domova.</t>
  </si>
  <si>
    <t>Pračka 14 kg Dřevohostice</t>
  </si>
  <si>
    <t>Počítačový server pracoviště Kokory</t>
  </si>
  <si>
    <t>Gymnázium, Šumperk, Masarykovo náměstí 8</t>
  </si>
  <si>
    <t>Vyšší odborná škola a Střední průmyslová škola elektrotechnická, Olomouc, Božetěchova 3</t>
  </si>
  <si>
    <t>Svářečka optických vláken pro laboratoř optiky</t>
  </si>
  <si>
    <t>Zařízení pro zlepšení praktické výuky v nedávno zbudované laboratoři optických komunikací.</t>
  </si>
  <si>
    <t>Střední odborná škola, Šumperk, Zemědělská 3</t>
  </si>
  <si>
    <t>Stávající plynový sporák je zastaralý. Revizním technikem byly zjištěny závady-deformace hlavních hořáků,které vznikly dlouhodobým používáním, chybí termopojistky, které jsou již neopravitelné. Vzhledem k vysoké četnosti používání sporáku při zajištění celodenního stravování pro žáky a zaměstnance školy, ZŠ a MŠ Schola Viva a další cizí strávníky v DČ je nezbytné provést vyřazení a zakoupit nový plynový sporák.</t>
  </si>
  <si>
    <t>Obchodní akademie, Olomouc, tř. Spojenců 11</t>
  </si>
  <si>
    <t>Soubor počítačů - odborná učebna</t>
  </si>
  <si>
    <t>Obchodní akademie a Jazyková škola s právem státní jazykové zkoušky, Přerov, Bartošova 24</t>
  </si>
  <si>
    <t>Síťový virtualizační server</t>
  </si>
  <si>
    <t>Pořízení nového síťového virtualizačního serveru jako náhrada za zastaralou, odepsanou techniku.</t>
  </si>
  <si>
    <t>Střední zdravotnická škola a Vyšší odborná škola zdravotnická Emanuela Pöttinga a Jazyková škola s právem státní jazykové zkoušky Olomouc</t>
  </si>
  <si>
    <t>El. kotel 150 litrů</t>
  </si>
  <si>
    <t>Spektrofotometr 1</t>
  </si>
  <si>
    <t>Střední škola logistiky a chemie, Olomouc, U Hradiska 29</t>
  </si>
  <si>
    <t>Střední odborná škola lesnická a strojírenská Šternberk</t>
  </si>
  <si>
    <t>Koagulometr</t>
  </si>
  <si>
    <t>Ošetřovatelský model Basic</t>
  </si>
  <si>
    <t>Dětský domov a Školní jídelna, Olomouc, U Sportovní haly 1a</t>
  </si>
  <si>
    <t>Kuchyňský robot</t>
  </si>
  <si>
    <t>Gymnázium, Olomouc - Hejčín, Tomkova 45</t>
  </si>
  <si>
    <t>Gymnázium, Šternberk, Horní náměstí 5</t>
  </si>
  <si>
    <t>Učební pomůcka pro výuku modulací</t>
  </si>
  <si>
    <t>Zlepšení kvality výuky telekomunikačních předmětů praktickou výukou na speciálních přípravcích pro výuku modulací.</t>
  </si>
  <si>
    <t>Systémy pro prototypovou výrobu</t>
  </si>
  <si>
    <t>Zařízení je třeba pro potřeby praktické výuky pro výrobu plošných spojů, které následně žáci osazují součástkami.
Má nahradit chemickou metodu, která se používala historicky.</t>
  </si>
  <si>
    <t>Střední lesnická škola, Hranice, Jurikova 588</t>
  </si>
  <si>
    <t>Soubor 16 ks PC</t>
  </si>
  <si>
    <t>El. konvektomat 10 x GN1/1</t>
  </si>
  <si>
    <t>El. kotel s míchadlem</t>
  </si>
  <si>
    <t>Střední odborná škola obchodu a služeb, Olomouc, Štursova 14</t>
  </si>
  <si>
    <t>Pořízení nového manuálně ovládaného soustruhu s digitálním odměřováním.
Cena byla stanovena poptávkou dodavatele.</t>
  </si>
  <si>
    <t>Soubor neseného nářadí za traktor pro výuku OV</t>
  </si>
  <si>
    <t>Střední škola řezbářská, Tovačov, Nádražní 146</t>
  </si>
  <si>
    <t>Teplovzdušná sušárna na dřevo</t>
  </si>
  <si>
    <t>Střední škola gastronomie a farmářství Jeseník</t>
  </si>
  <si>
    <t>Počítačová učebna-pracoviště Heřmanice</t>
  </si>
  <si>
    <t>Shrnovač píce</t>
  </si>
  <si>
    <t>Radličkový disker</t>
  </si>
  <si>
    <t>Odborný léčebný ústav Paseka, příspěvková organizace</t>
  </si>
  <si>
    <t>Plynový kotel 120 l</t>
  </si>
  <si>
    <t>Průmyslová hygienická pračka prádla 32 kg</t>
  </si>
  <si>
    <t xml:space="preserve">Nákup nové pračky pro prádelenský provoz.
</t>
  </si>
  <si>
    <t>Ošetřovatelská dokumentace</t>
  </si>
  <si>
    <t>Dětské centrum Ostrůvek, příspěvková organizace</t>
  </si>
  <si>
    <t>Zdravotnická záchranná služba Olomouckého kraje, příspěvková organizace</t>
  </si>
  <si>
    <t xml:space="preserve">Pořízení routeru v rámci generační obměny. </t>
  </si>
  <si>
    <t>Nákup 15 ks PC pro výuku žáků</t>
  </si>
  <si>
    <t>Střední škola a Základní škola Lipník nad Bečvou, Osecká 301</t>
  </si>
  <si>
    <t>Cvičná kuchyňka pro výuku pracovních činností</t>
  </si>
  <si>
    <t>Současná cvičná kuchyňka pro výuku pracovních činností je velmi zastaralá. Nachází se zde linky různých druhů, které jsme dostali darem v době, kdy se dělala přístavba školy a kuchyňka se zřizovala  (rok 2000). Již v té době se jednalo o vyřazený majetek z jiné školy. Židle a stoly jsou také v hrozném stavu (z roku 1986) a bylo by potřeba je již vyřadit. Bohužel naše PO nemá finanční prostředky na nové vybavení této učebny. Bude se  jednat o soubor majetku.</t>
  </si>
  <si>
    <t>Oblast</t>
  </si>
  <si>
    <t>Název přílohy</t>
  </si>
  <si>
    <t>Spolufinancování PO</t>
  </si>
  <si>
    <t>Oblast školství</t>
  </si>
  <si>
    <t>Oblast školství - součet</t>
  </si>
  <si>
    <t>Oblast sociální</t>
  </si>
  <si>
    <t>Oblast sociální - součet</t>
  </si>
  <si>
    <t>Oblast kultury</t>
  </si>
  <si>
    <t>Oblast kultury - součet</t>
  </si>
  <si>
    <t>Oblast zdravotnictví</t>
  </si>
  <si>
    <t>Oblast zdravotnictví - součet</t>
  </si>
  <si>
    <t>CELKEM</t>
  </si>
  <si>
    <t>Nové nákupy - do 100 tis. Kč</t>
  </si>
  <si>
    <t>Nové nákupy - nad 200 tis. Kč</t>
  </si>
  <si>
    <t>Nové nákupy - do 200 tis. Kč</t>
  </si>
  <si>
    <t>Licence ESET Mail Security</t>
  </si>
  <si>
    <t>Licence pro mailserver na všechny uživatele e-mailové pošty + ochrana místních stanic, zvýhodněná nabídka pro školské organizace s 50% slevou na dobu 3 let.</t>
  </si>
  <si>
    <t>Elektrický kotel 100l - Kokory</t>
  </si>
  <si>
    <t>Koupací lůžko</t>
  </si>
  <si>
    <t>Konvektomat</t>
  </si>
  <si>
    <t>Stropní zvedáky 3ks.</t>
  </si>
  <si>
    <t>Celkové náklady v roce 2019</t>
  </si>
  <si>
    <t>v tis. Kč</t>
  </si>
  <si>
    <t>Domov seniorů Prostějov, příspěvková organizace</t>
  </si>
  <si>
    <t>Zahradní traktor</t>
  </si>
  <si>
    <t>Traktor</t>
  </si>
  <si>
    <t>Přívěsný vozík pro výuku OV</t>
  </si>
  <si>
    <t xml:space="preserve">Myčka na nádobí </t>
  </si>
  <si>
    <t>Myčka na nádobí</t>
  </si>
  <si>
    <t>Plynový kotel do školní kuchyně</t>
  </si>
  <si>
    <t>Obráběcí stroj</t>
  </si>
  <si>
    <t>Průmyslová pračka 35 kg - parní</t>
  </si>
  <si>
    <t>Parní průmyslový sušič  35 kg prádla</t>
  </si>
  <si>
    <t xml:space="preserve">Server </t>
  </si>
  <si>
    <t>Zvedací hydraulická židle - 2ks</t>
  </si>
  <si>
    <t>Schodišťová plošina</t>
  </si>
  <si>
    <t>Soustruh</t>
  </si>
  <si>
    <t>Server</t>
  </si>
  <si>
    <t>Plynový sporák</t>
  </si>
  <si>
    <t>upraveno</t>
  </si>
  <si>
    <t>Myčka podložních mís 1 ks</t>
  </si>
  <si>
    <t>Router - 1 ks</t>
  </si>
  <si>
    <t>Příspěvkové organizace zřizované Olomouckým krajem</t>
  </si>
  <si>
    <t>Rezerva OPŘPO</t>
  </si>
  <si>
    <t xml:space="preserve">Rezerva OPŘPO </t>
  </si>
  <si>
    <t>§</t>
  </si>
  <si>
    <t>pol.</t>
  </si>
  <si>
    <t>UZ</t>
  </si>
  <si>
    <t>ORG</t>
  </si>
  <si>
    <t>Střední průmyslová škola strojnická, Olomouc, tř. 17. listopadu 49</t>
  </si>
  <si>
    <t xml:space="preserve">Obnova IT serveru, infrastruktury a rozšíření IT do nové přístavby </t>
  </si>
  <si>
    <t>Nákup automobilů pro PO a Vybavení DM</t>
  </si>
  <si>
    <t>Vybavení IT technikou</t>
  </si>
  <si>
    <t>Základní škola Šternberk, Olomoucká 76</t>
  </si>
  <si>
    <t>Jedná se o neinvestice</t>
  </si>
  <si>
    <t>Nové nákupy do sbírek muzejní povahy - zpracovány v samostatné tabulce - předány na OE dne 24. 10. 2018 - součástí návrhu rozpočtu na PO</t>
  </si>
  <si>
    <t>Sesk. pol.</t>
  </si>
  <si>
    <t>Název akce:</t>
  </si>
  <si>
    <t>Popis:</t>
  </si>
  <si>
    <t>Vynaloženo k 31. 12.2018 v tis. Kč</t>
  </si>
  <si>
    <t>Celkem v tis. Kč</t>
  </si>
  <si>
    <t>Návrh na rok 2019</t>
  </si>
  <si>
    <t>Odbor podpory řízení příspěvkových organizací</t>
  </si>
  <si>
    <t xml:space="preserve">Správce: Ing. Miroslava Březinová                                                                                                                                                                                                                                                                                                                                                                                                                                                                                                                                                                                                                                                                                      </t>
  </si>
  <si>
    <t xml:space="preserve">               vedoucí odboru</t>
  </si>
  <si>
    <t>Oblast školství - nové nákupy</t>
  </si>
  <si>
    <t xml:space="preserve">Celkové náklady s DPH v tis. Kč </t>
  </si>
  <si>
    <t>z toho: spolifin. PO z FI</t>
  </si>
  <si>
    <t>z toho rozpočet OK</t>
  </si>
  <si>
    <t>Pokračování v roce 2020 a dalších</t>
  </si>
  <si>
    <t>Nákupy do 200 tis. Kč</t>
  </si>
  <si>
    <t>Nákupy do 100 tis. Kč</t>
  </si>
  <si>
    <t>Celkem ORJ 19 - oblast školství - nákupy do 200 tis. Kč</t>
  </si>
  <si>
    <t>ORJ 19</t>
  </si>
  <si>
    <t>Nákupy nad 200 tis. Kč</t>
  </si>
  <si>
    <t>Celkem ORJ 19 - oblast školství - nákupy nad 200 tis. Kč</t>
  </si>
  <si>
    <t>Oblast sociálních věcí - nové nákupy</t>
  </si>
  <si>
    <t>Celkem ORJ 19 - oblast sociálních věcí - nákupy do 200 tis. Kč</t>
  </si>
  <si>
    <t>Celkem ORJ 19 - oblast sociálních věcí - nákupy nad 200 tis. Kč</t>
  </si>
  <si>
    <t>Oblast kultury - nové nákupy</t>
  </si>
  <si>
    <t>Celkem ORJ 19 - oblast kultury - nákupy do 200 tis. Kč</t>
  </si>
  <si>
    <t>Celkem ORJ 19 - oblast kultury - nákupy nad 200 tis. Kč</t>
  </si>
  <si>
    <t>Oblast zdravotnictví - nové nákupy</t>
  </si>
  <si>
    <t>Celkem ORJ 19 - oblast zdravotnictví - nákupy do 200 tis. Kč</t>
  </si>
  <si>
    <t>Celkem ORJ 19 - oblast zdravotnictví - nákupy nad 200 tis. Kč</t>
  </si>
  <si>
    <t>Ostatní - nové nákupy</t>
  </si>
  <si>
    <t>Celkem ORJ 19 - ostatní nákupy nad 200 tis. Kč</t>
  </si>
  <si>
    <t>Návrh na rozpočet OK</t>
  </si>
  <si>
    <t>5d) Nové nákupy příspěvkových organizací na rok 2019</t>
  </si>
  <si>
    <t>28.2.2018 byla započata přístavba SPŠS Olomouc rozšíření učeben. Při kontrolním dnu bylo zjištěno, že v projektu přístavby není zahrnuto vybavení po stránce IT techniky a její propojení se současným stavem.</t>
  </si>
  <si>
    <t>Pořízení nového radličkového diskeru pro zajištění a modernizaci výuky zemědělských oborů a obhospodařování pozemků Olomouckého kraje ve správě školy.
Cena stanovená na základě konzultace s odborníkem z praxe (firmy neuvádějí ceny a nejsou ochotny stále dělat cenové nabídky).</t>
  </si>
  <si>
    <t>Pořízení nového shrnovače pro zajištění a modernizaci výuky zemědělských oborů a obhospodařování pozemků Olomouckého kraje ve správě školy.
Cena stanovená na základě konzultace s odborníkem z praxe (firmy neuvádějí ceny a nejsou ochotny stále dělat cenové nabídky).</t>
  </si>
  <si>
    <t>Pořízení nové terminálové počítačové učebny na pracovišti Horní Heřmanice. Nutná říprava na elektronické vyplňování písemných prací závěrečných zkoušek (JZZ).</t>
  </si>
  <si>
    <t>Nákup spodní frézky s příslušenstvím pro výuku žáků OV.</t>
  </si>
  <si>
    <t>Pořízení stolních PC pro výuku žáků all-in-one 1.</t>
  </si>
  <si>
    <t>Nákup štěpkovače, mulčovače, kontejnerový přepravník s kontejnery, štípačka dříví.</t>
  </si>
  <si>
    <t>Výměna typově a energeticky zastaralého plynového kotle na vaření z  důvodu propalujícího se pláště a neekonomické opravy stávajícího kotle.</t>
  </si>
  <si>
    <t>Nutná výměna druhého z konvektomatů ve školní jídelně.</t>
  </si>
  <si>
    <t>Výměna zastaralého serveru včetně SW.</t>
  </si>
  <si>
    <t>Pořízení nové myčky na nádobí.</t>
  </si>
  <si>
    <t>Výměna vybavení odborné učebny pro výuku ITE - soubor počítačů. Stávající počítače jsou zastaralé, poruchové z roku 2012.</t>
  </si>
  <si>
    <t>Náhrada stávajícího zastaralého poruchového kotle novým kotlem, cílem snížení nákladů na opravy a prevence rizik nedokončení objednaných jídel.</t>
  </si>
  <si>
    <t xml:space="preserve">V současné době je pro výuku oboru laboratorní asistent a diplomovaný asistent využívaný pouze jeden přístroj pořízený z projektu Podpora přírodovědného vzdělávání v Olomouckém kraji v roce 2014; podpůrně je využíván přístroj pořízený v roce 1998 (již plně odepsaný); přístroj je již zastaralý, poruchový, údaje měřené tímto přístrojem lze považovat pouze za orientační, z tohoto důvodu v ročních s větším obsahem praktické výuky oborů zapůjčujeme přístroj od Univerzity Palackého (i tento zastarává). </t>
  </si>
  <si>
    <t>Multifunkční přívěs pro přepravu materiálu na pracoviště odborného výcviku.</t>
  </si>
  <si>
    <t>Nákup 16 ks PC pro výuku, stávající zastaralé.</t>
  </si>
  <si>
    <t>Myčka nádobí průchozí.</t>
  </si>
  <si>
    <t>Myčka podložních mís se používá na 3. oddělení každodenně, je velmi dobrý pomocník při údržbě mís. Při prohlídce firmou, která provádí opravy  těchto strojů nám bylo sděleno, že již součástka, která je porouchaná, se nevyrábí tudíž současná myčka nejde opravit.</t>
  </si>
  <si>
    <t xml:space="preserve">Nákup hydraulického sprchového vozíku k poskytování hygieny imobilním uživatelům domova. Požadovaný vozík bude sloužit uživatelům s nejvyšším stupněm závislosti na pečujícím personálu, kterým nelze zajistit hygienu jiným způsobem. Usnadnění manipulace personálu s uživatelem.
</t>
  </si>
  <si>
    <t>Provozní důvody, zvýšený počet klientů na koupání v koupacím lůžku.</t>
  </si>
  <si>
    <t>Pořízení nové hydraulické židle jako náhrada za dlouhodobě užívanou a opotřebovaou židli pro manipulaci s imobilními klienty.</t>
  </si>
  <si>
    <t>Pořízení myčky černého nádobí do stravovacího provozu.</t>
  </si>
  <si>
    <t>Nárůst imobilních klientů,šetrné,nebolestivé přemístění klientů,na koupací lůžko, na invalidní vozík, na kardio křeslo.</t>
  </si>
  <si>
    <t>Výměna za zastaralou a poruchovou myčku podložních mís.</t>
  </si>
  <si>
    <t>Náhrada za opotřebenou průmylovou pračku do prádelny.</t>
  </si>
  <si>
    <t>Nákup nové pračky na pracoviště Dřevohostice.</t>
  </si>
  <si>
    <t>Nákup nového počítačového serveru.</t>
  </si>
  <si>
    <t>Usnadnění manipulace s imobilními klienty.</t>
  </si>
  <si>
    <t>Nové webové stránky VKOL, náhrada stávajících z roku 2007.</t>
  </si>
  <si>
    <t>18 ks regálů pro přírodovědný ústav.</t>
  </si>
  <si>
    <t xml:space="preserve">Stávající přístroje mnohokrát do měsíce hlásí falešné poplachy, systém je zastaralý, nejsou na něj náhradní díly, nejdou kvalitně opravit.
</t>
  </si>
  <si>
    <t>Výměna zastaralé, poruchové a energeticky nákladné technologie školní kuchyně.</t>
  </si>
  <si>
    <t>Nákup nového kotle do kuchyně na pracoviště Kokory.</t>
  </si>
  <si>
    <t xml:space="preserve">Nákup a uvedení do provozu stravovacího úseku.
</t>
  </si>
  <si>
    <t>Nákup nového traktoru za vyřazený.</t>
  </si>
  <si>
    <t>Rezerva OPŘPO na "Nákup automobilů a užitkových vozidel".</t>
  </si>
  <si>
    <t>Rezerva OPŘPO na "Vybavení DM".</t>
  </si>
  <si>
    <t>Návrh rozpočtu OK</t>
  </si>
  <si>
    <t>Stávající kuchyňský robot je starý více jak 25 let a již dosluhuje. Cílem požadavku je nákup nového stroje s parametry a funkcemi, který starý stroj nahradí. Součástí dodávky bude nezbytné příslušenství, nutné pro provoz kuchyně.</t>
  </si>
  <si>
    <t>Obnova zastaralého poruchového konvektomatu. Konvektomat dosluhuje a jeho oprava je ekonomicky náročná a nerentabilní.</t>
  </si>
  <si>
    <t>Teplovzdušná sušárna typu KovoS MP-3, konstruovaná jako neprůjezdná sušící komora s čelním zavážením řeziva uloženým na kolejovém vozíku.</t>
  </si>
  <si>
    <t xml:space="preserve">Škola disponuje velkým sportovním areálem, kde je potřeba v létě  sekat trávu, v zimě shrnovat sníh a udržovat okolí školy. Kromě sečení trávy traktor s vozíkem využíváme na odvoz různých materiálů v areálu školy např. rozvoz antuky na běžeckou dráhu či tenisové kurty. Svoz plných odpadních nádob z okolí hřiště a okolí  školy k popelnicím apod. </t>
  </si>
  <si>
    <t xml:space="preserve">Nákup nové myčky do výdejny. Jedná se o výměnu staré opotřebované myčky za novou myčku. </t>
  </si>
  <si>
    <t>Konvektomat el. programovatelný</t>
  </si>
  <si>
    <t>Konvektomat el. programovatelný.</t>
  </si>
  <si>
    <t>Instalace závěsného systému se zabudovaným osvětlením vyloučí další akutní zásahy do stěn sálu, zvýší díly vysoké nosnosti a propracovanému systému zavěšení bezpečnosti zavěšených předmětů a zvýší úroveň výstavní prostory směrem k současným muzejním standardům.</t>
  </si>
  <si>
    <t xml:space="preserve">V opraveném domku P. Bezruče v Kostelci na Hané potřebujeme vybudovat expozici s interaktivními prvky pro návštěvníky.
</t>
  </si>
  <si>
    <t xml:space="preserve">SW s HW - kompletace NIS Fons Akord Stapro. Zakázka je stále "živá", dochází k průběžnému zpřesňování požadavků, konfigurace i samotnému vývoji SW u dodavatele. Nabídka je z r. 2016, je nutné cenově zohlednit další vývoj.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</si>
</sst>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10405]General"/>
    <numFmt numFmtId="173" formatCode="&quot;Yes&quot;;&quot;Yes&quot;;&quot;No&quot;"/>
    <numFmt numFmtId="174" formatCode="&quot;True&quot;;&quot;True&quot;;&quot;False&quot;"/>
    <numFmt numFmtId="175" formatCode="&quot;On&quot;;&quot;On&quot;;&quot;Off&quot;"/>
    <numFmt numFmtId="176" formatCode="[$¥€-2]\ #\ ##,000_);[Red]\([$€-2]\ #\ ##,000\)"/>
  </numFmts>
  <fonts count="50">
    <font>
      <sz val="10"/>
      <name val="Arial"/>
      <family val="0"/>
    </font>
    <font>
      <b/>
      <sz val="6.95"/>
      <color indexed="8"/>
      <name val="Arial"/>
      <family val="2"/>
    </font>
    <font>
      <sz val="8"/>
      <color indexed="8"/>
      <name val="Arial"/>
      <family val="2"/>
    </font>
    <font>
      <b/>
      <sz val="8"/>
      <color indexed="8"/>
      <name val="Arial"/>
      <family val="2"/>
    </font>
    <font>
      <b/>
      <sz val="9"/>
      <color indexed="8"/>
      <name val="Arial"/>
      <family val="2"/>
    </font>
    <font>
      <b/>
      <sz val="16"/>
      <color indexed="8"/>
      <name val="Arial"/>
      <family val="2"/>
    </font>
    <font>
      <b/>
      <sz val="11"/>
      <color indexed="8"/>
      <name val="Arial"/>
      <family val="2"/>
    </font>
    <font>
      <b/>
      <sz val="10"/>
      <name val="Arial"/>
      <family val="2"/>
    </font>
    <font>
      <b/>
      <sz val="14"/>
      <name val="Arial"/>
      <family val="2"/>
    </font>
    <font>
      <sz val="14"/>
      <name val="Arial"/>
      <family val="2"/>
    </font>
    <font>
      <b/>
      <sz val="16"/>
      <name val="Arial"/>
      <family val="2"/>
    </font>
    <font>
      <b/>
      <sz val="18"/>
      <name val="Arial"/>
      <family val="2"/>
    </font>
    <font>
      <sz val="8"/>
      <name val="Arial"/>
      <family val="2"/>
    </font>
    <font>
      <b/>
      <sz val="10"/>
      <color indexed="8"/>
      <name val="Arial"/>
      <family val="2"/>
    </font>
    <font>
      <sz val="11"/>
      <name val="Arial"/>
      <family val="2"/>
    </font>
    <font>
      <b/>
      <sz val="8"/>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CCFFFF"/>
        <bgColor indexed="64"/>
      </patternFill>
    </fill>
    <fill>
      <patternFill patternType="solid">
        <fgColor rgb="FFD9D9D9"/>
        <bgColor indexed="64"/>
      </patternFill>
    </fill>
    <fill>
      <patternFill patternType="solid">
        <fgColor theme="0"/>
        <bgColor indexed="64"/>
      </patternFill>
    </fill>
    <fill>
      <patternFill patternType="solid">
        <fgColor theme="5"/>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CCFFFF"/>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s>
  <borders count="10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medium">
        <color indexed="8"/>
      </right>
      <top style="medium">
        <color indexed="8"/>
      </top>
      <bottom style="medium">
        <color indexed="8"/>
      </bottom>
    </border>
    <border>
      <left style="medium"/>
      <right/>
      <top style="medium"/>
      <bottom/>
    </border>
    <border>
      <left style="medium"/>
      <right/>
      <top style="thin"/>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color indexed="63"/>
      </left>
      <right>
        <color indexed="63"/>
      </right>
      <top style="medium"/>
      <bottom style="medium"/>
    </border>
    <border>
      <left/>
      <right/>
      <top/>
      <bottom style="thin"/>
    </border>
    <border>
      <left style="medium"/>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right style="medium"/>
      <top/>
      <bottom style="thin"/>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color indexed="8"/>
      </left>
      <right style="thin">
        <color indexed="8"/>
      </right>
      <top style="medium">
        <color indexed="8"/>
      </top>
      <bottom style="medium">
        <color indexed="8"/>
      </bottom>
    </border>
    <border>
      <left style="medium"/>
      <right>
        <color indexed="63"/>
      </right>
      <top>
        <color indexed="63"/>
      </top>
      <bottom>
        <color indexed="63"/>
      </bottom>
    </border>
    <border>
      <left style="medium"/>
      <right style="medium"/>
      <top style="medium"/>
      <bottom>
        <color indexed="63"/>
      </bottom>
    </border>
    <border>
      <left/>
      <right style="medium"/>
      <top style="medium"/>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color indexed="8"/>
      </right>
      <top style="thin"/>
      <bottom>
        <color indexed="63"/>
      </bottom>
    </border>
    <border>
      <left style="medium">
        <color indexed="8"/>
      </left>
      <right style="thin"/>
      <top>
        <color indexed="63"/>
      </top>
      <bottom style="thin"/>
    </border>
    <border>
      <left style="thin"/>
      <right style="thin"/>
      <top style="medium">
        <color indexed="8"/>
      </top>
      <bottom style="thin"/>
    </border>
    <border>
      <left style="thin"/>
      <right style="thin"/>
      <top style="thin"/>
      <bottom style="thin"/>
    </border>
    <border>
      <left style="thin"/>
      <right style="medium">
        <color indexed="8"/>
      </right>
      <top>
        <color indexed="63"/>
      </top>
      <bottom style="thin"/>
    </border>
    <border>
      <left style="medium">
        <color indexed="8"/>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medium">
        <color indexed="8"/>
      </bottom>
    </border>
    <border>
      <left style="thin"/>
      <right>
        <color indexed="63"/>
      </right>
      <top>
        <color indexed="63"/>
      </top>
      <bottom style="medium">
        <color indexed="8"/>
      </bottom>
    </border>
    <border>
      <left style="thin"/>
      <right style="thin"/>
      <top style="thin"/>
      <bottom style="medium">
        <color indexed="8"/>
      </bottom>
    </border>
    <border>
      <left style="thin">
        <color indexed="8"/>
      </left>
      <right>
        <color indexed="63"/>
      </right>
      <top style="thin">
        <color indexed="8"/>
      </top>
      <bottom style="thin">
        <color indexed="8"/>
      </bottom>
    </border>
    <border>
      <left style="thin"/>
      <right style="thin">
        <color indexed="8"/>
      </right>
      <top style="thin">
        <color indexed="8"/>
      </top>
      <bottom style="medium">
        <color indexed="8"/>
      </bottom>
    </border>
    <border>
      <left style="thin"/>
      <right style="thin">
        <color indexed="8"/>
      </right>
      <top style="thin">
        <color indexed="8"/>
      </top>
      <bottom style="thin">
        <color indexed="8"/>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medium"/>
      <top>
        <color indexed="63"/>
      </top>
      <bottom style="thin">
        <color indexed="8"/>
      </bottom>
    </border>
    <border>
      <left style="medium"/>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border>
    <border>
      <left style="thin">
        <color indexed="8"/>
      </left>
      <right>
        <color indexed="63"/>
      </right>
      <top style="thin"/>
      <bottom style="medium"/>
    </border>
    <border>
      <left style="thin">
        <color indexed="8"/>
      </left>
      <right style="medium"/>
      <top style="thin">
        <color indexed="8"/>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medium"/>
      <right style="thin">
        <color indexed="8"/>
      </right>
      <top style="medium">
        <color indexed="8"/>
      </top>
      <bottom style="thin"/>
    </border>
    <border>
      <left>
        <color indexed="63"/>
      </left>
      <right style="thin">
        <color indexed="8"/>
      </right>
      <top style="medium">
        <color indexed="8"/>
      </top>
      <bottom style="thin"/>
    </border>
    <border>
      <left style="thin">
        <color indexed="8"/>
      </left>
      <right style="thin">
        <color indexed="8"/>
      </right>
      <top style="medium">
        <color indexed="8"/>
      </top>
      <bottom style="thin"/>
    </border>
    <border>
      <left style="thin">
        <color indexed="8"/>
      </left>
      <right>
        <color indexed="63"/>
      </right>
      <top style="thin"/>
      <bottom style="thin"/>
    </border>
    <border>
      <left style="thin">
        <color indexed="8"/>
      </left>
      <right style="medium"/>
      <top style="medium">
        <color indexed="8"/>
      </top>
      <bottom style="thin"/>
    </border>
    <border>
      <left style="medium"/>
      <right style="thin">
        <color indexed="8"/>
      </right>
      <top>
        <color indexed="63"/>
      </top>
      <bottom style="medium"/>
    </border>
    <border>
      <left style="thin"/>
      <right style="thin"/>
      <top style="thin"/>
      <bottom style="medium"/>
    </border>
    <border>
      <left style="thin"/>
      <right style="thin"/>
      <top>
        <color indexed="63"/>
      </top>
      <bottom style="medium"/>
    </border>
    <border>
      <left>
        <color indexed="63"/>
      </left>
      <right style="thin">
        <color indexed="8"/>
      </right>
      <top>
        <color indexed="63"/>
      </top>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thin">
        <color indexed="8"/>
      </right>
      <top style="thin">
        <color indexed="8"/>
      </top>
      <bottom style="medium"/>
    </border>
    <border>
      <left style="thin">
        <color indexed="8"/>
      </left>
      <right>
        <color indexed="63"/>
      </right>
      <top style="medium">
        <color indexed="8"/>
      </top>
      <bottom style="medium">
        <color indexed="8"/>
      </bottom>
    </border>
    <border>
      <left style="medium"/>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thin"/>
      <bottom>
        <color indexed="63"/>
      </bottom>
    </border>
    <border>
      <left style="thin">
        <color indexed="8"/>
      </left>
      <right style="medium"/>
      <top style="medium">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medium"/>
      <right style="thin">
        <color indexed="8"/>
      </right>
      <top style="medium"/>
      <bottom style="medium">
        <color indexed="8"/>
      </bottom>
    </border>
    <border>
      <left>
        <color indexed="63"/>
      </left>
      <right style="thin">
        <color indexed="8"/>
      </right>
      <top style="medium"/>
      <bottom style="medium">
        <color indexed="8"/>
      </bottom>
    </border>
    <border>
      <left style="medium">
        <color indexed="8"/>
      </left>
      <right style="thin">
        <color indexed="8"/>
      </right>
      <top style="medium"/>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right style="thin">
        <color indexed="8"/>
      </right>
      <top style="medium"/>
      <bottom style="medium"/>
    </border>
    <border>
      <left>
        <color indexed="63"/>
      </left>
      <right style="thin">
        <color indexed="8"/>
      </right>
      <top style="medium"/>
      <bottom style="medium"/>
    </border>
    <border>
      <left style="medium">
        <color indexed="8"/>
      </left>
      <right style="thin">
        <color indexed="8"/>
      </right>
      <top style="medium"/>
      <bottom style="medium"/>
    </border>
    <border>
      <left style="medium">
        <color indexed="8"/>
      </left>
      <right style="thin">
        <color indexed="8"/>
      </right>
      <top>
        <color indexed="63"/>
      </top>
      <bottom style="medium"/>
    </border>
    <border>
      <left style="medium">
        <color indexed="8"/>
      </left>
      <right style="thin">
        <color indexed="8"/>
      </right>
      <top style="medium">
        <color indexed="8"/>
      </top>
      <bottom style="medium">
        <color indexed="8"/>
      </bottom>
    </border>
  </borders>
  <cellStyleXfs count="65">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0"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295">
    <xf numFmtId="0" fontId="0" fillId="0" borderId="0" xfId="0" applyAlignment="1">
      <alignment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3" fontId="0" fillId="0" borderId="0" xfId="0" applyNumberFormat="1" applyAlignment="1">
      <alignment wrapText="1"/>
    </xf>
    <xf numFmtId="0" fontId="3" fillId="0" borderId="10" xfId="0" applyFont="1" applyFill="1" applyBorder="1" applyAlignment="1">
      <alignment horizontal="center" vertical="top" wrapText="1"/>
    </xf>
    <xf numFmtId="0" fontId="10" fillId="33" borderId="11" xfId="47" applyFont="1" applyFill="1" applyBorder="1" applyAlignment="1">
      <alignment horizontal="left" vertical="center" indent="1"/>
      <protection/>
    </xf>
    <xf numFmtId="0" fontId="10" fillId="0" borderId="12" xfId="47" applyFont="1" applyFill="1" applyBorder="1" applyAlignment="1">
      <alignment horizontal="left" vertical="center" indent="1"/>
      <protection/>
    </xf>
    <xf numFmtId="0" fontId="10" fillId="0" borderId="13" xfId="47" applyFont="1" applyFill="1" applyBorder="1" applyAlignment="1">
      <alignment horizontal="left" vertical="center" indent="1"/>
      <protection/>
    </xf>
    <xf numFmtId="0" fontId="8" fillId="0" borderId="13" xfId="47" applyFont="1" applyFill="1" applyBorder="1" applyAlignment="1">
      <alignment horizontal="center" vertical="center"/>
      <protection/>
    </xf>
    <xf numFmtId="0" fontId="9" fillId="0" borderId="14" xfId="47" applyFont="1" applyFill="1" applyBorder="1" applyAlignment="1">
      <alignment horizontal="left" vertical="center" indent="1"/>
      <protection/>
    </xf>
    <xf numFmtId="0" fontId="9" fillId="0" borderId="15" xfId="47" applyFont="1" applyFill="1" applyBorder="1" applyAlignment="1">
      <alignment horizontal="left" vertical="center" indent="1"/>
      <protection/>
    </xf>
    <xf numFmtId="0" fontId="9" fillId="0" borderId="13" xfId="47" applyFont="1" applyFill="1" applyBorder="1" applyAlignment="1">
      <alignment horizontal="left" vertical="center" indent="1"/>
      <protection/>
    </xf>
    <xf numFmtId="0" fontId="8" fillId="34" borderId="16" xfId="47" applyFont="1" applyFill="1" applyBorder="1" applyAlignment="1">
      <alignment horizontal="center" vertical="center" wrapText="1"/>
      <protection/>
    </xf>
    <xf numFmtId="0" fontId="9" fillId="0" borderId="17" xfId="47" applyFont="1" applyFill="1" applyBorder="1" applyAlignment="1">
      <alignment horizontal="left" vertical="center" wrapText="1" indent="1"/>
      <protection/>
    </xf>
    <xf numFmtId="3" fontId="9" fillId="0" borderId="18" xfId="47" applyNumberFormat="1" applyFont="1" applyFill="1" applyBorder="1" applyAlignment="1">
      <alignment horizontal="right" vertical="center" wrapText="1" indent="1"/>
      <protection/>
    </xf>
    <xf numFmtId="3" fontId="8" fillId="35" borderId="19" xfId="48" applyNumberFormat="1" applyFont="1" applyFill="1" applyBorder="1" applyAlignment="1">
      <alignment horizontal="right" vertical="center" indent="1"/>
      <protection/>
    </xf>
    <xf numFmtId="3" fontId="9" fillId="0" borderId="13" xfId="47" applyNumberFormat="1" applyFont="1" applyFill="1" applyBorder="1" applyAlignment="1">
      <alignment horizontal="right" vertical="center" wrapText="1" indent="1"/>
      <protection/>
    </xf>
    <xf numFmtId="3" fontId="8" fillId="35" borderId="20" xfId="48" applyNumberFormat="1" applyFont="1" applyFill="1" applyBorder="1" applyAlignment="1">
      <alignment horizontal="right" vertical="center" indent="1"/>
      <protection/>
    </xf>
    <xf numFmtId="3" fontId="11" fillId="0" borderId="19" xfId="47" applyNumberFormat="1" applyFont="1" applyFill="1" applyBorder="1" applyAlignment="1">
      <alignment horizontal="right" vertical="center" indent="1"/>
      <protection/>
    </xf>
    <xf numFmtId="0" fontId="8" fillId="34" borderId="21" xfId="46" applyFont="1" applyFill="1" applyBorder="1" applyAlignment="1">
      <alignment horizontal="center" vertical="center" wrapText="1"/>
      <protection/>
    </xf>
    <xf numFmtId="3" fontId="9" fillId="0" borderId="22" xfId="48" applyNumberFormat="1" applyFont="1" applyFill="1" applyBorder="1" applyAlignment="1">
      <alignment horizontal="right" vertical="center" indent="1"/>
      <protection/>
    </xf>
    <xf numFmtId="3" fontId="9" fillId="0" borderId="13" xfId="48" applyNumberFormat="1" applyFont="1" applyFill="1" applyBorder="1" applyAlignment="1">
      <alignment horizontal="right" vertical="center" indent="1"/>
      <protection/>
    </xf>
    <xf numFmtId="3" fontId="9" fillId="0" borderId="22" xfId="47" applyNumberFormat="1" applyFont="1" applyFill="1" applyBorder="1" applyAlignment="1">
      <alignment horizontal="right" vertical="center" wrapText="1" indent="1"/>
      <protection/>
    </xf>
    <xf numFmtId="3" fontId="9" fillId="33" borderId="23" xfId="48" applyNumberFormat="1" applyFont="1" applyFill="1" applyBorder="1" applyAlignment="1">
      <alignment horizontal="right" vertical="center" indent="1"/>
      <protection/>
    </xf>
    <xf numFmtId="3" fontId="9" fillId="33" borderId="14" xfId="48" applyNumberFormat="1" applyFont="1" applyFill="1" applyBorder="1" applyAlignment="1">
      <alignment horizontal="right" vertical="center" indent="1"/>
      <protection/>
    </xf>
    <xf numFmtId="3" fontId="9" fillId="33" borderId="24" xfId="48" applyNumberFormat="1" applyFont="1" applyFill="1" applyBorder="1" applyAlignment="1">
      <alignment horizontal="right" vertical="center" indent="1"/>
      <protection/>
    </xf>
    <xf numFmtId="3" fontId="9" fillId="33" borderId="11" xfId="48" applyNumberFormat="1" applyFont="1" applyFill="1" applyBorder="1" applyAlignment="1">
      <alignment horizontal="right" vertical="center" indent="1"/>
      <protection/>
    </xf>
    <xf numFmtId="0" fontId="7" fillId="0" borderId="25" xfId="0" applyFont="1" applyBorder="1" applyAlignment="1">
      <alignment horizontal="right" wrapText="1"/>
    </xf>
    <xf numFmtId="3" fontId="4" fillId="36" borderId="26" xfId="0" applyNumberFormat="1" applyFont="1" applyFill="1" applyBorder="1" applyAlignment="1">
      <alignment horizontal="right" vertical="top" wrapText="1"/>
    </xf>
    <xf numFmtId="0" fontId="1" fillId="36" borderId="0" xfId="0" applyFont="1" applyFill="1" applyAlignment="1">
      <alignment horizontal="center" vertical="center" wrapText="1"/>
    </xf>
    <xf numFmtId="0" fontId="0" fillId="36" borderId="0" xfId="0" applyFill="1" applyAlignment="1">
      <alignment wrapText="1"/>
    </xf>
    <xf numFmtId="0" fontId="3" fillId="36" borderId="10" xfId="0" applyFont="1" applyFill="1" applyBorder="1" applyAlignment="1">
      <alignment horizontal="center" vertical="top" wrapText="1"/>
    </xf>
    <xf numFmtId="3" fontId="9" fillId="28" borderId="13" xfId="47" applyNumberFormat="1" applyFont="1" applyFill="1" applyBorder="1" applyAlignment="1">
      <alignment horizontal="right" vertical="center" wrapText="1" indent="1"/>
      <protection/>
    </xf>
    <xf numFmtId="3" fontId="8" fillId="37" borderId="19" xfId="48" applyNumberFormat="1" applyFont="1" applyFill="1" applyBorder="1" applyAlignment="1">
      <alignment horizontal="right" vertical="center" indent="1"/>
      <protection/>
    </xf>
    <xf numFmtId="3" fontId="9" fillId="28" borderId="18" xfId="47" applyNumberFormat="1" applyFont="1" applyFill="1" applyBorder="1" applyAlignment="1">
      <alignment horizontal="right" vertical="center" wrapText="1" indent="1"/>
      <protection/>
    </xf>
    <xf numFmtId="3" fontId="9" fillId="28" borderId="22" xfId="48" applyNumberFormat="1" applyFont="1" applyFill="1" applyBorder="1" applyAlignment="1">
      <alignment horizontal="right" vertical="center" indent="1"/>
      <protection/>
    </xf>
    <xf numFmtId="0" fontId="0" fillId="0" borderId="0" xfId="0" applyFill="1" applyAlignment="1">
      <alignment wrapText="1"/>
    </xf>
    <xf numFmtId="0" fontId="0" fillId="0" borderId="27" xfId="0" applyBorder="1" applyAlignment="1">
      <alignment wrapText="1"/>
    </xf>
    <xf numFmtId="0" fontId="8" fillId="34" borderId="19" xfId="47" applyFont="1" applyFill="1" applyBorder="1" applyAlignment="1">
      <alignment horizontal="center" vertical="center" wrapText="1"/>
      <protection/>
    </xf>
    <xf numFmtId="0" fontId="8" fillId="0" borderId="28" xfId="47" applyFont="1" applyFill="1" applyBorder="1" applyAlignment="1">
      <alignment horizontal="center" vertical="center" wrapText="1"/>
      <protection/>
    </xf>
    <xf numFmtId="0" fontId="9" fillId="0" borderId="13" xfId="47" applyFont="1" applyFill="1" applyBorder="1" applyAlignment="1">
      <alignment vertical="center"/>
      <protection/>
    </xf>
    <xf numFmtId="0" fontId="9" fillId="0" borderId="22" xfId="47" applyFont="1" applyFill="1" applyBorder="1" applyAlignment="1">
      <alignment horizontal="left" vertical="center" indent="1"/>
      <protection/>
    </xf>
    <xf numFmtId="0" fontId="10" fillId="0" borderId="20" xfId="47" applyFont="1" applyFill="1" applyBorder="1" applyAlignment="1">
      <alignment horizontal="left" vertical="center" indent="1"/>
      <protection/>
    </xf>
    <xf numFmtId="0" fontId="10" fillId="0" borderId="21" xfId="47" applyFont="1" applyFill="1" applyBorder="1" applyAlignment="1">
      <alignment horizontal="left" vertical="center" indent="1"/>
      <protection/>
    </xf>
    <xf numFmtId="0" fontId="8" fillId="0" borderId="16" xfId="47" applyFont="1" applyFill="1" applyBorder="1" applyAlignment="1">
      <alignment horizontal="left" vertical="center" indent="1"/>
      <protection/>
    </xf>
    <xf numFmtId="3" fontId="8" fillId="0" borderId="19" xfId="48" applyNumberFormat="1" applyFont="1" applyFill="1" applyBorder="1" applyAlignment="1">
      <alignment horizontal="right" vertical="center" indent="1"/>
      <protection/>
    </xf>
    <xf numFmtId="0" fontId="9" fillId="0" borderId="29" xfId="47" applyFont="1" applyFill="1" applyBorder="1" applyAlignment="1">
      <alignment horizontal="left" vertical="center" indent="1"/>
      <protection/>
    </xf>
    <xf numFmtId="0" fontId="10" fillId="0" borderId="18" xfId="47" applyFont="1" applyFill="1" applyBorder="1" applyAlignment="1">
      <alignment horizontal="left" vertical="center" indent="1"/>
      <protection/>
    </xf>
    <xf numFmtId="0" fontId="10" fillId="33" borderId="14" xfId="47" applyFont="1" applyFill="1" applyBorder="1" applyAlignment="1">
      <alignment horizontal="left" vertical="center" indent="1"/>
      <protection/>
    </xf>
    <xf numFmtId="0" fontId="9" fillId="0" borderId="18" xfId="47" applyFont="1" applyFill="1" applyBorder="1" applyAlignment="1">
      <alignment horizontal="left" vertical="center" indent="1"/>
      <protection/>
    </xf>
    <xf numFmtId="0" fontId="9" fillId="0" borderId="28" xfId="47" applyFont="1" applyFill="1" applyBorder="1" applyAlignment="1">
      <alignment horizontal="left" vertical="center" indent="1"/>
      <protection/>
    </xf>
    <xf numFmtId="0" fontId="4" fillId="0" borderId="0" xfId="0" applyFont="1" applyFill="1" applyBorder="1" applyAlignment="1">
      <alignment horizontal="left" vertical="top" wrapText="1"/>
    </xf>
    <xf numFmtId="0" fontId="2" fillId="0" borderId="0" xfId="0" applyFont="1" applyFill="1" applyBorder="1" applyAlignment="1">
      <alignment horizontal="right" wrapText="1"/>
    </xf>
    <xf numFmtId="0" fontId="2" fillId="0" borderId="0" xfId="0" applyFont="1" applyFill="1" applyBorder="1" applyAlignment="1">
      <alignment horizontal="left" vertical="top"/>
    </xf>
    <xf numFmtId="3" fontId="6" fillId="38" borderId="26" xfId="0" applyNumberFormat="1" applyFont="1" applyFill="1" applyBorder="1" applyAlignment="1">
      <alignment horizontal="right" vertical="center" wrapText="1"/>
    </xf>
    <xf numFmtId="0" fontId="6" fillId="38" borderId="10" xfId="0" applyFont="1" applyFill="1" applyBorder="1" applyAlignment="1">
      <alignment horizontal="center" vertical="center" wrapText="1"/>
    </xf>
    <xf numFmtId="0" fontId="0" fillId="0" borderId="0" xfId="0" applyBorder="1" applyAlignment="1">
      <alignment wrapText="1"/>
    </xf>
    <xf numFmtId="0" fontId="11" fillId="39" borderId="16" xfId="47" applyFont="1" applyFill="1" applyBorder="1" applyAlignment="1">
      <alignment horizontal="left" vertical="center" indent="1"/>
      <protection/>
    </xf>
    <xf numFmtId="3" fontId="11" fillId="39" borderId="19" xfId="47" applyNumberFormat="1" applyFont="1" applyFill="1" applyBorder="1" applyAlignment="1">
      <alignment horizontal="right" vertical="center" indent="1"/>
      <protection/>
    </xf>
    <xf numFmtId="0" fontId="5" fillId="40" borderId="30" xfId="0" applyFont="1" applyFill="1" applyBorder="1" applyAlignment="1">
      <alignment horizontal="left" vertical="top" wrapText="1"/>
    </xf>
    <xf numFmtId="0" fontId="1" fillId="40" borderId="26" xfId="0" applyFont="1" applyFill="1" applyBorder="1" applyAlignment="1">
      <alignment horizontal="center" vertical="center" wrapText="1"/>
    </xf>
    <xf numFmtId="0" fontId="1" fillId="40" borderId="31" xfId="0" applyFont="1" applyFill="1" applyBorder="1" applyAlignment="1">
      <alignment horizontal="center" vertical="center" wrapText="1"/>
    </xf>
    <xf numFmtId="0" fontId="1" fillId="40" borderId="31" xfId="0" applyFont="1" applyFill="1" applyBorder="1" applyAlignment="1">
      <alignment horizontal="center" vertical="center" wrapText="1"/>
    </xf>
    <xf numFmtId="0" fontId="10" fillId="0" borderId="25" xfId="0" applyFont="1" applyBorder="1" applyAlignment="1">
      <alignment vertical="center" wrapText="1"/>
    </xf>
    <xf numFmtId="0" fontId="0" fillId="0" borderId="25" xfId="0" applyBorder="1" applyAlignment="1">
      <alignment vertical="center" wrapText="1"/>
    </xf>
    <xf numFmtId="0" fontId="0" fillId="0" borderId="25" xfId="0" applyBorder="1" applyAlignment="1">
      <alignment horizontal="right" wrapText="1"/>
    </xf>
    <xf numFmtId="0" fontId="0" fillId="0" borderId="0" xfId="0" applyBorder="1" applyAlignment="1">
      <alignment vertical="center" wrapText="1"/>
    </xf>
    <xf numFmtId="0" fontId="2" fillId="41" borderId="32" xfId="0" applyFont="1" applyFill="1" applyBorder="1" applyAlignment="1">
      <alignment horizontal="left" vertical="center" wrapText="1"/>
    </xf>
    <xf numFmtId="172" fontId="2" fillId="36" borderId="33" xfId="0" applyNumberFormat="1" applyFont="1" applyFill="1" applyBorder="1" applyAlignment="1">
      <alignment horizontal="center" vertical="center" wrapText="1"/>
    </xf>
    <xf numFmtId="172" fontId="2" fillId="36" borderId="34" xfId="0" applyNumberFormat="1" applyFont="1" applyFill="1" applyBorder="1" applyAlignment="1">
      <alignment horizontal="center" vertical="center" wrapText="1"/>
    </xf>
    <xf numFmtId="0" fontId="2" fillId="36" borderId="32" xfId="0" applyFont="1" applyFill="1" applyBorder="1" applyAlignment="1">
      <alignment horizontal="center" vertical="center" wrapText="1"/>
    </xf>
    <xf numFmtId="0" fontId="2" fillId="36" borderId="32" xfId="0" applyFont="1" applyFill="1" applyBorder="1" applyAlignment="1">
      <alignment vertical="center" wrapText="1"/>
    </xf>
    <xf numFmtId="0" fontId="2" fillId="36" borderId="32" xfId="0" applyNumberFormat="1" applyFont="1" applyFill="1" applyBorder="1" applyAlignment="1">
      <alignment horizontal="right" vertical="center" wrapText="1"/>
    </xf>
    <xf numFmtId="172" fontId="2" fillId="36" borderId="32" xfId="0" applyNumberFormat="1" applyFont="1" applyFill="1" applyBorder="1" applyAlignment="1">
      <alignment horizontal="right" vertical="center" wrapText="1"/>
    </xf>
    <xf numFmtId="0" fontId="2" fillId="36" borderId="32" xfId="0" applyFont="1" applyFill="1" applyBorder="1" applyAlignment="1">
      <alignment horizontal="right" vertical="center" wrapText="1"/>
    </xf>
    <xf numFmtId="0" fontId="2" fillId="36" borderId="35" xfId="0" applyFont="1" applyFill="1" applyBorder="1" applyAlignment="1">
      <alignment vertical="center" wrapText="1"/>
    </xf>
    <xf numFmtId="0" fontId="2" fillId="36" borderId="32" xfId="0" applyFont="1" applyFill="1" applyBorder="1" applyAlignment="1">
      <alignment vertical="center" wrapText="1"/>
    </xf>
    <xf numFmtId="0" fontId="2" fillId="36" borderId="36" xfId="0" applyFont="1" applyFill="1" applyBorder="1" applyAlignment="1">
      <alignment horizontal="center" vertical="center" wrapText="1"/>
    </xf>
    <xf numFmtId="0" fontId="2" fillId="36" borderId="37" xfId="0" applyFont="1" applyFill="1" applyBorder="1" applyAlignment="1">
      <alignment horizontal="center" vertical="center" wrapText="1"/>
    </xf>
    <xf numFmtId="0" fontId="2" fillId="36" borderId="38" xfId="0" applyFont="1" applyFill="1" applyBorder="1" applyAlignment="1">
      <alignment horizontal="center" vertical="center" wrapText="1"/>
    </xf>
    <xf numFmtId="0" fontId="2" fillId="36" borderId="36" xfId="0" applyFont="1" applyFill="1" applyBorder="1" applyAlignment="1">
      <alignment vertical="center" wrapText="1"/>
    </xf>
    <xf numFmtId="0" fontId="2" fillId="36" borderId="36" xfId="0" applyNumberFormat="1" applyFont="1" applyFill="1" applyBorder="1" applyAlignment="1">
      <alignment horizontal="right" vertical="center" wrapText="1"/>
    </xf>
    <xf numFmtId="172" fontId="2" fillId="36" borderId="36" xfId="0" applyNumberFormat="1" applyFont="1" applyFill="1" applyBorder="1" applyAlignment="1">
      <alignment horizontal="right" vertical="center" wrapText="1"/>
    </xf>
    <xf numFmtId="0" fontId="2" fillId="36" borderId="36" xfId="0" applyFont="1" applyFill="1" applyBorder="1" applyAlignment="1">
      <alignment horizontal="right" vertical="center" wrapText="1"/>
    </xf>
    <xf numFmtId="0" fontId="2" fillId="36" borderId="39" xfId="0" applyFont="1" applyFill="1" applyBorder="1" applyAlignment="1">
      <alignment horizontal="left" vertical="center" wrapText="1"/>
    </xf>
    <xf numFmtId="3" fontId="3" fillId="36" borderId="26" xfId="0" applyNumberFormat="1" applyFont="1" applyFill="1" applyBorder="1" applyAlignment="1">
      <alignment horizontal="right" vertical="center" wrapText="1"/>
    </xf>
    <xf numFmtId="0" fontId="3" fillId="36" borderId="10" xfId="0" applyFont="1" applyFill="1" applyBorder="1" applyAlignment="1">
      <alignment horizontal="center" vertical="center" wrapText="1"/>
    </xf>
    <xf numFmtId="172" fontId="2" fillId="36" borderId="40" xfId="0" applyNumberFormat="1" applyFont="1" applyFill="1" applyBorder="1" applyAlignment="1">
      <alignment horizontal="center" vertical="center" wrapText="1"/>
    </xf>
    <xf numFmtId="172" fontId="2" fillId="36" borderId="37" xfId="0" applyNumberFormat="1" applyFont="1" applyFill="1" applyBorder="1" applyAlignment="1">
      <alignment horizontal="center" vertical="center" wrapText="1"/>
    </xf>
    <xf numFmtId="0" fontId="12" fillId="36" borderId="41" xfId="0" applyFont="1" applyFill="1" applyBorder="1" applyAlignment="1">
      <alignment vertical="center" wrapText="1"/>
    </xf>
    <xf numFmtId="0" fontId="2" fillId="36" borderId="37" xfId="0" applyFont="1" applyFill="1" applyBorder="1" applyAlignment="1">
      <alignment vertical="center" wrapText="1"/>
    </xf>
    <xf numFmtId="0" fontId="2" fillId="36" borderId="42" xfId="0" applyFont="1" applyFill="1" applyBorder="1" applyAlignment="1">
      <alignment horizontal="right" vertical="center" wrapText="1"/>
    </xf>
    <xf numFmtId="172" fontId="2" fillId="36" borderId="37" xfId="0" applyNumberFormat="1" applyFont="1" applyFill="1" applyBorder="1" applyAlignment="1">
      <alignment horizontal="right" vertical="center" wrapText="1"/>
    </xf>
    <xf numFmtId="172" fontId="2" fillId="36" borderId="43" xfId="0" applyNumberFormat="1" applyFont="1" applyFill="1" applyBorder="1" applyAlignment="1">
      <alignment horizontal="center" vertical="center" wrapText="1"/>
    </xf>
    <xf numFmtId="0" fontId="12" fillId="36" borderId="42" xfId="0" applyFont="1" applyFill="1" applyBorder="1" applyAlignment="1">
      <alignment vertical="center" wrapText="1"/>
    </xf>
    <xf numFmtId="172" fontId="2" fillId="36" borderId="44" xfId="0" applyNumberFormat="1" applyFont="1" applyFill="1" applyBorder="1" applyAlignment="1">
      <alignment horizontal="center" vertical="center" wrapText="1"/>
    </xf>
    <xf numFmtId="172" fontId="2" fillId="36" borderId="42" xfId="0" applyNumberFormat="1" applyFont="1" applyFill="1" applyBorder="1" applyAlignment="1">
      <alignment horizontal="center" vertical="center" wrapText="1"/>
    </xf>
    <xf numFmtId="172" fontId="2" fillId="36" borderId="45" xfId="0" applyNumberFormat="1" applyFont="1" applyFill="1" applyBorder="1" applyAlignment="1">
      <alignment horizontal="center" vertical="center" wrapText="1"/>
    </xf>
    <xf numFmtId="172" fontId="2" fillId="36" borderId="46" xfId="0" applyNumberFormat="1" applyFont="1" applyFill="1" applyBorder="1" applyAlignment="1">
      <alignment horizontal="center" vertical="center" wrapText="1"/>
    </xf>
    <xf numFmtId="0" fontId="2" fillId="36" borderId="42" xfId="0" applyFont="1" applyFill="1" applyBorder="1" applyAlignment="1">
      <alignment vertical="center" wrapText="1"/>
    </xf>
    <xf numFmtId="172" fontId="2" fillId="0" borderId="40" xfId="0" applyNumberFormat="1" applyFont="1" applyFill="1" applyBorder="1" applyAlignment="1">
      <alignment horizontal="center" vertical="center" wrapText="1"/>
    </xf>
    <xf numFmtId="172" fontId="2" fillId="0" borderId="37" xfId="0" applyNumberFormat="1" applyFont="1" applyFill="1" applyBorder="1" applyAlignment="1">
      <alignment horizontal="center" vertical="center" wrapText="1"/>
    </xf>
    <xf numFmtId="172" fontId="2" fillId="0" borderId="0" xfId="0" applyNumberFormat="1" applyFont="1" applyFill="1" applyBorder="1" applyAlignment="1">
      <alignment horizontal="center" vertical="center" wrapText="1"/>
    </xf>
    <xf numFmtId="172" fontId="2" fillId="0" borderId="47" xfId="0" applyNumberFormat="1" applyFont="1" applyFill="1" applyBorder="1" applyAlignment="1">
      <alignment horizontal="center" vertical="center" wrapText="1"/>
    </xf>
    <xf numFmtId="172" fontId="2" fillId="0" borderId="48" xfId="0" applyNumberFormat="1" applyFont="1" applyFill="1" applyBorder="1" applyAlignment="1">
      <alignment horizontal="center" vertical="center" wrapText="1"/>
    </xf>
    <xf numFmtId="49" fontId="12" fillId="0" borderId="49" xfId="45" applyNumberFormat="1" applyFont="1" applyFill="1" applyBorder="1" applyAlignment="1" applyProtection="1">
      <alignment horizontal="left" vertical="center" wrapText="1"/>
      <protection locked="0"/>
    </xf>
    <xf numFmtId="0" fontId="2" fillId="0" borderId="37" xfId="0" applyFont="1" applyFill="1" applyBorder="1" applyAlignment="1">
      <alignment vertical="center" wrapText="1"/>
    </xf>
    <xf numFmtId="0" fontId="2" fillId="0" borderId="42" xfId="0" applyFont="1" applyFill="1" applyBorder="1" applyAlignment="1">
      <alignment horizontal="right" vertical="center" wrapText="1"/>
    </xf>
    <xf numFmtId="172" fontId="2" fillId="0" borderId="37" xfId="0" applyNumberFormat="1" applyFont="1" applyFill="1" applyBorder="1" applyAlignment="1">
      <alignment horizontal="right" vertical="center" wrapText="1"/>
    </xf>
    <xf numFmtId="172" fontId="2" fillId="0" borderId="43" xfId="0" applyNumberFormat="1" applyFont="1" applyFill="1" applyBorder="1" applyAlignment="1">
      <alignment horizontal="center" vertical="center" wrapText="1"/>
    </xf>
    <xf numFmtId="172" fontId="2" fillId="41" borderId="33" xfId="0" applyNumberFormat="1" applyFont="1" applyFill="1" applyBorder="1" applyAlignment="1">
      <alignment horizontal="center" vertical="center" wrapText="1"/>
    </xf>
    <xf numFmtId="172" fontId="2" fillId="41" borderId="34" xfId="0" applyNumberFormat="1" applyFont="1" applyFill="1" applyBorder="1" applyAlignment="1">
      <alignment horizontal="center" vertical="center" wrapText="1"/>
    </xf>
    <xf numFmtId="0" fontId="2" fillId="41" borderId="32" xfId="0" applyFont="1" applyFill="1" applyBorder="1" applyAlignment="1">
      <alignment horizontal="center" vertical="center" wrapText="1"/>
    </xf>
    <xf numFmtId="0" fontId="2" fillId="41" borderId="32" xfId="0" applyFont="1" applyFill="1" applyBorder="1" applyAlignment="1">
      <alignment vertical="center" wrapText="1"/>
    </xf>
    <xf numFmtId="0" fontId="2" fillId="36" borderId="32" xfId="0" applyNumberFormat="1" applyFont="1" applyFill="1" applyBorder="1" applyAlignment="1">
      <alignment horizontal="right" vertical="center" wrapText="1"/>
    </xf>
    <xf numFmtId="172" fontId="2" fillId="36" borderId="32" xfId="0" applyNumberFormat="1" applyFont="1" applyFill="1" applyBorder="1" applyAlignment="1">
      <alignment horizontal="right" vertical="center" wrapText="1"/>
    </xf>
    <xf numFmtId="0" fontId="2" fillId="36" borderId="35" xfId="0" applyFont="1" applyFill="1" applyBorder="1" applyAlignment="1">
      <alignment vertical="center" wrapText="1"/>
    </xf>
    <xf numFmtId="0" fontId="0" fillId="0" borderId="0" xfId="0" applyAlignment="1">
      <alignment vertical="center" wrapText="1"/>
    </xf>
    <xf numFmtId="0" fontId="2" fillId="36" borderId="32" xfId="0" applyFont="1" applyFill="1" applyBorder="1" applyAlignment="1">
      <alignment horizontal="right" vertical="center" wrapText="1"/>
    </xf>
    <xf numFmtId="172" fontId="2" fillId="41" borderId="34" xfId="0" applyNumberFormat="1" applyFont="1" applyFill="1" applyBorder="1" applyAlignment="1">
      <alignment horizontal="center" vertical="center" wrapText="1"/>
    </xf>
    <xf numFmtId="0" fontId="2" fillId="41" borderId="32" xfId="0" applyFont="1" applyFill="1" applyBorder="1" applyAlignment="1">
      <alignment horizontal="center" vertical="center" wrapText="1"/>
    </xf>
    <xf numFmtId="0" fontId="2" fillId="41" borderId="32" xfId="0" applyFont="1" applyFill="1" applyBorder="1" applyAlignment="1">
      <alignment vertical="center" wrapText="1"/>
    </xf>
    <xf numFmtId="172" fontId="2" fillId="0" borderId="33" xfId="0" applyNumberFormat="1" applyFont="1" applyFill="1" applyBorder="1" applyAlignment="1">
      <alignment horizontal="center" vertical="center" wrapText="1"/>
    </xf>
    <xf numFmtId="172" fontId="2" fillId="0" borderId="34"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50" xfId="0" applyFont="1" applyFill="1" applyBorder="1" applyAlignment="1">
      <alignment horizontal="center" vertical="center" wrapText="1"/>
    </xf>
    <xf numFmtId="49" fontId="12" fillId="0" borderId="51" xfId="45" applyNumberFormat="1" applyFont="1" applyFill="1" applyBorder="1" applyAlignment="1" applyProtection="1">
      <alignment horizontal="left" vertical="center" wrapText="1"/>
      <protection locked="0"/>
    </xf>
    <xf numFmtId="0" fontId="2" fillId="0" borderId="32" xfId="0" applyFont="1" applyFill="1" applyBorder="1" applyAlignment="1">
      <alignment vertical="center" wrapText="1"/>
    </xf>
    <xf numFmtId="0" fontId="2" fillId="0" borderId="32" xfId="0" applyNumberFormat="1" applyFont="1" applyFill="1" applyBorder="1" applyAlignment="1">
      <alignment horizontal="right" vertical="center" wrapText="1"/>
    </xf>
    <xf numFmtId="172" fontId="2" fillId="0" borderId="32" xfId="0" applyNumberFormat="1" applyFont="1" applyFill="1" applyBorder="1" applyAlignment="1">
      <alignment horizontal="right" vertical="center" wrapText="1"/>
    </xf>
    <xf numFmtId="0" fontId="2" fillId="0" borderId="35" xfId="0" applyFont="1" applyFill="1" applyBorder="1" applyAlignment="1">
      <alignment vertical="center" wrapText="1"/>
    </xf>
    <xf numFmtId="172" fontId="2" fillId="36" borderId="33" xfId="0" applyNumberFormat="1" applyFont="1" applyFill="1" applyBorder="1" applyAlignment="1">
      <alignment horizontal="center" vertical="center" wrapText="1"/>
    </xf>
    <xf numFmtId="172" fontId="2" fillId="36" borderId="34" xfId="0" applyNumberFormat="1" applyFont="1" applyFill="1" applyBorder="1" applyAlignment="1">
      <alignment horizontal="center" vertical="center" wrapText="1"/>
    </xf>
    <xf numFmtId="0" fontId="2" fillId="36" borderId="32" xfId="0" applyFont="1" applyFill="1" applyBorder="1" applyAlignment="1">
      <alignment horizontal="center" vertical="center" wrapText="1"/>
    </xf>
    <xf numFmtId="3" fontId="2" fillId="36" borderId="32" xfId="0" applyNumberFormat="1" applyFont="1" applyFill="1" applyBorder="1" applyAlignment="1">
      <alignment horizontal="right" vertical="center" wrapText="1"/>
    </xf>
    <xf numFmtId="1" fontId="2" fillId="36" borderId="32" xfId="0" applyNumberFormat="1" applyFont="1" applyFill="1" applyBorder="1" applyAlignment="1">
      <alignment horizontal="right" vertical="center" wrapText="1"/>
    </xf>
    <xf numFmtId="0" fontId="2" fillId="41" borderId="35" xfId="0" applyFont="1" applyFill="1" applyBorder="1" applyAlignment="1">
      <alignment horizontal="left" vertical="center" wrapText="1"/>
    </xf>
    <xf numFmtId="0" fontId="2" fillId="36" borderId="0" xfId="0" applyFont="1" applyFill="1" applyBorder="1" applyAlignment="1">
      <alignment horizontal="center" vertical="center" wrapText="1"/>
    </xf>
    <xf numFmtId="0" fontId="12" fillId="36" borderId="52" xfId="0" applyFont="1" applyFill="1" applyBorder="1" applyAlignment="1">
      <alignment vertical="center" wrapText="1"/>
    </xf>
    <xf numFmtId="3" fontId="3" fillId="36" borderId="26" xfId="0"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172" fontId="2" fillId="41" borderId="43" xfId="0" applyNumberFormat="1" applyFont="1" applyFill="1" applyBorder="1" applyAlignment="1">
      <alignment horizontal="center" vertical="center" wrapText="1"/>
    </xf>
    <xf numFmtId="172" fontId="2" fillId="41" borderId="33" xfId="0" applyNumberFormat="1" applyFont="1" applyFill="1" applyBorder="1" applyAlignment="1">
      <alignment horizontal="center" vertical="center" wrapText="1"/>
    </xf>
    <xf numFmtId="0" fontId="2" fillId="36" borderId="35" xfId="0" applyFont="1" applyFill="1" applyBorder="1" applyAlignment="1">
      <alignment horizontal="left" vertical="center" wrapText="1"/>
    </xf>
    <xf numFmtId="172" fontId="2" fillId="36" borderId="53" xfId="0" applyNumberFormat="1" applyFont="1" applyFill="1" applyBorder="1" applyAlignment="1">
      <alignment horizontal="center" vertical="center" wrapText="1"/>
    </xf>
    <xf numFmtId="172" fontId="2" fillId="36" borderId="54" xfId="0" applyNumberFormat="1" applyFont="1" applyFill="1" applyBorder="1" applyAlignment="1">
      <alignment horizontal="center" vertical="center" wrapText="1"/>
    </xf>
    <xf numFmtId="0" fontId="2" fillId="36" borderId="55" xfId="0" applyFont="1" applyFill="1" applyBorder="1" applyAlignment="1">
      <alignment horizontal="center" vertical="center" wrapText="1"/>
    </xf>
    <xf numFmtId="0" fontId="2" fillId="36" borderId="55" xfId="0" applyFont="1" applyFill="1" applyBorder="1" applyAlignment="1">
      <alignment vertical="center" wrapText="1"/>
    </xf>
    <xf numFmtId="3" fontId="2" fillId="36" borderId="55" xfId="0" applyNumberFormat="1" applyFont="1" applyFill="1" applyBorder="1" applyAlignment="1">
      <alignment horizontal="right" vertical="center" wrapText="1"/>
    </xf>
    <xf numFmtId="1" fontId="2" fillId="36" borderId="55" xfId="0" applyNumberFormat="1" applyFont="1" applyFill="1" applyBorder="1" applyAlignment="1">
      <alignment horizontal="right" vertical="center" wrapText="1"/>
    </xf>
    <xf numFmtId="3" fontId="2" fillId="36" borderId="56" xfId="0" applyNumberFormat="1" applyFont="1" applyFill="1" applyBorder="1" applyAlignment="1">
      <alignment horizontal="right" vertical="center" wrapText="1"/>
    </xf>
    <xf numFmtId="0" fontId="2" fillId="36" borderId="57" xfId="0" applyFont="1" applyFill="1" applyBorder="1" applyAlignment="1">
      <alignment horizontal="left" vertical="center" wrapText="1"/>
    </xf>
    <xf numFmtId="172" fontId="2" fillId="36" borderId="58" xfId="0" applyNumberFormat="1" applyFont="1" applyFill="1" applyBorder="1" applyAlignment="1">
      <alignment horizontal="center" vertical="center" wrapText="1"/>
    </xf>
    <xf numFmtId="172" fontId="2" fillId="36" borderId="59" xfId="0" applyNumberFormat="1" applyFont="1" applyFill="1" applyBorder="1" applyAlignment="1">
      <alignment horizontal="center" vertical="center" wrapText="1"/>
    </xf>
    <xf numFmtId="0" fontId="2" fillId="36" borderId="60" xfId="0" applyFont="1" applyFill="1" applyBorder="1" applyAlignment="1">
      <alignment horizontal="center" vertical="center" wrapText="1"/>
    </xf>
    <xf numFmtId="0" fontId="2" fillId="36" borderId="30" xfId="0" applyFont="1" applyFill="1" applyBorder="1" applyAlignment="1">
      <alignment horizontal="center" vertical="center" wrapText="1"/>
    </xf>
    <xf numFmtId="0" fontId="2" fillId="36" borderId="60" xfId="0" applyFont="1" applyFill="1" applyBorder="1" applyAlignment="1">
      <alignment vertical="center" wrapText="1"/>
    </xf>
    <xf numFmtId="3" fontId="2" fillId="36" borderId="61" xfId="0" applyNumberFormat="1" applyFont="1" applyFill="1" applyBorder="1" applyAlignment="1">
      <alignment horizontal="right" vertical="center" wrapText="1"/>
    </xf>
    <xf numFmtId="1" fontId="2" fillId="36" borderId="61" xfId="0" applyNumberFormat="1" applyFont="1" applyFill="1" applyBorder="1" applyAlignment="1">
      <alignment horizontal="right" vertical="center" wrapText="1"/>
    </xf>
    <xf numFmtId="3" fontId="2" fillId="36" borderId="62" xfId="0" applyNumberFormat="1" applyFont="1" applyFill="1" applyBorder="1" applyAlignment="1">
      <alignment horizontal="right" vertical="center" wrapText="1"/>
    </xf>
    <xf numFmtId="0" fontId="2" fillId="36" borderId="63" xfId="0" applyFont="1" applyFill="1" applyBorder="1" applyAlignment="1">
      <alignment horizontal="left" vertical="center" wrapText="1"/>
    </xf>
    <xf numFmtId="3" fontId="3" fillId="36" borderId="64" xfId="0" applyNumberFormat="1" applyFont="1" applyFill="1" applyBorder="1" applyAlignment="1">
      <alignment horizontal="right" vertical="center" wrapText="1"/>
    </xf>
    <xf numFmtId="0" fontId="3" fillId="36" borderId="65" xfId="0" applyFont="1" applyFill="1" applyBorder="1" applyAlignment="1">
      <alignment horizontal="center" vertical="center" wrapText="1"/>
    </xf>
    <xf numFmtId="172" fontId="2" fillId="36" borderId="66" xfId="0" applyNumberFormat="1" applyFont="1" applyFill="1" applyBorder="1" applyAlignment="1">
      <alignment horizontal="center" vertical="center" wrapText="1"/>
    </xf>
    <xf numFmtId="172" fontId="2" fillId="36" borderId="67" xfId="0" applyNumberFormat="1" applyFont="1" applyFill="1" applyBorder="1" applyAlignment="1">
      <alignment horizontal="center" vertical="center" wrapText="1"/>
    </xf>
    <xf numFmtId="0" fontId="2" fillId="36" borderId="68" xfId="0" applyFont="1" applyFill="1" applyBorder="1" applyAlignment="1">
      <alignment horizontal="center" vertical="center" wrapText="1"/>
    </xf>
    <xf numFmtId="0" fontId="2" fillId="36" borderId="68" xfId="0" applyFont="1" applyFill="1" applyBorder="1" applyAlignment="1">
      <alignment vertical="center" wrapText="1"/>
    </xf>
    <xf numFmtId="0" fontId="2" fillId="36" borderId="68" xfId="0" applyFont="1" applyFill="1" applyBorder="1" applyAlignment="1">
      <alignment horizontal="center" vertical="center" wrapText="1"/>
    </xf>
    <xf numFmtId="1" fontId="2" fillId="36" borderId="68" xfId="0" applyNumberFormat="1" applyFont="1" applyFill="1" applyBorder="1" applyAlignment="1">
      <alignment horizontal="right" vertical="center" wrapText="1"/>
    </xf>
    <xf numFmtId="3" fontId="2" fillId="36" borderId="68" xfId="0" applyNumberFormat="1" applyFont="1" applyFill="1" applyBorder="1" applyAlignment="1">
      <alignment horizontal="right" vertical="center" wrapText="1"/>
    </xf>
    <xf numFmtId="3" fontId="2" fillId="36" borderId="69" xfId="0" applyNumberFormat="1" applyFont="1" applyFill="1" applyBorder="1" applyAlignment="1">
      <alignment horizontal="right" vertical="center" wrapText="1"/>
    </xf>
    <xf numFmtId="0" fontId="2" fillId="36" borderId="70" xfId="0" applyFont="1" applyFill="1" applyBorder="1" applyAlignment="1">
      <alignment horizontal="left" vertical="center" wrapText="1"/>
    </xf>
    <xf numFmtId="0" fontId="2" fillId="36" borderId="71"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2" fillId="36" borderId="72" xfId="0" applyFont="1" applyFill="1" applyBorder="1" applyAlignment="1">
      <alignment horizontal="center" vertical="center" wrapText="1"/>
    </xf>
    <xf numFmtId="0" fontId="2" fillId="36" borderId="72" xfId="0" applyFont="1" applyFill="1" applyBorder="1" applyAlignment="1">
      <alignment horizontal="center" vertical="center" wrapText="1"/>
    </xf>
    <xf numFmtId="0" fontId="2" fillId="36" borderId="42" xfId="0" applyFont="1" applyFill="1" applyBorder="1" applyAlignment="1">
      <alignment horizontal="center" vertical="center" wrapText="1"/>
    </xf>
    <xf numFmtId="0" fontId="2" fillId="36" borderId="25" xfId="0" applyFont="1" applyFill="1" applyBorder="1" applyAlignment="1">
      <alignment vertical="center" wrapText="1"/>
    </xf>
    <xf numFmtId="0" fontId="2" fillId="36" borderId="73" xfId="0" applyFont="1" applyFill="1" applyBorder="1" applyAlignment="1">
      <alignment horizontal="left" vertical="center" wrapText="1"/>
    </xf>
    <xf numFmtId="0" fontId="2" fillId="36" borderId="74" xfId="0" applyFont="1" applyFill="1" applyBorder="1" applyAlignment="1">
      <alignment horizontal="center" vertical="center" wrapText="1"/>
    </xf>
    <xf numFmtId="1" fontId="2" fillId="36" borderId="64" xfId="0" applyNumberFormat="1" applyFont="1" applyFill="1" applyBorder="1" applyAlignment="1">
      <alignment horizontal="right" vertical="center" wrapText="1"/>
    </xf>
    <xf numFmtId="3" fontId="2" fillId="36" borderId="64" xfId="0" applyNumberFormat="1" applyFont="1" applyFill="1" applyBorder="1" applyAlignment="1">
      <alignment horizontal="right" vertical="center" wrapText="1"/>
    </xf>
    <xf numFmtId="0" fontId="2" fillId="36" borderId="65" xfId="0" applyFont="1" applyFill="1" applyBorder="1" applyAlignment="1">
      <alignment horizontal="center" vertical="center" wrapText="1"/>
    </xf>
    <xf numFmtId="3" fontId="3" fillId="36" borderId="75" xfId="0" applyNumberFormat="1" applyFont="1" applyFill="1" applyBorder="1" applyAlignment="1">
      <alignment horizontal="right" vertical="center" wrapText="1"/>
    </xf>
    <xf numFmtId="0" fontId="3" fillId="36" borderId="76" xfId="0" applyFont="1" applyFill="1" applyBorder="1" applyAlignment="1">
      <alignment horizontal="center" vertical="center" wrapText="1"/>
    </xf>
    <xf numFmtId="172" fontId="2" fillId="41" borderId="53" xfId="0" applyNumberFormat="1" applyFont="1" applyFill="1" applyBorder="1" applyAlignment="1">
      <alignment horizontal="center" vertical="center" wrapText="1"/>
    </xf>
    <xf numFmtId="172" fontId="2" fillId="41" borderId="54" xfId="0" applyNumberFormat="1" applyFont="1" applyFill="1" applyBorder="1" applyAlignment="1">
      <alignment horizontal="center" vertical="center" wrapText="1"/>
    </xf>
    <xf numFmtId="0" fontId="2" fillId="41" borderId="55" xfId="0" applyFont="1" applyFill="1" applyBorder="1" applyAlignment="1">
      <alignment horizontal="center" vertical="center" wrapText="1"/>
    </xf>
    <xf numFmtId="0" fontId="2" fillId="41" borderId="55" xfId="0" applyFont="1" applyFill="1" applyBorder="1" applyAlignment="1">
      <alignment vertical="center" wrapText="1"/>
    </xf>
    <xf numFmtId="172" fontId="2" fillId="36" borderId="55" xfId="0" applyNumberFormat="1" applyFont="1" applyFill="1" applyBorder="1" applyAlignment="1">
      <alignment horizontal="right" vertical="center" wrapText="1"/>
    </xf>
    <xf numFmtId="172" fontId="2" fillId="41" borderId="77" xfId="0" applyNumberFormat="1" applyFont="1" applyFill="1" applyBorder="1" applyAlignment="1">
      <alignment horizontal="center" vertical="center" wrapText="1"/>
    </xf>
    <xf numFmtId="3" fontId="12" fillId="36" borderId="32" xfId="0" applyNumberFormat="1" applyFont="1" applyFill="1" applyBorder="1" applyAlignment="1">
      <alignment horizontal="right" vertical="center" wrapText="1"/>
    </xf>
    <xf numFmtId="0" fontId="2" fillId="36" borderId="78" xfId="0" applyFont="1" applyFill="1" applyBorder="1" applyAlignment="1">
      <alignment horizontal="left" vertical="center" wrapText="1"/>
    </xf>
    <xf numFmtId="172" fontId="2" fillId="41" borderId="79" xfId="0" applyNumberFormat="1" applyFont="1" applyFill="1" applyBorder="1" applyAlignment="1">
      <alignment horizontal="center" vertical="center" wrapText="1"/>
    </xf>
    <xf numFmtId="0" fontId="2" fillId="41" borderId="61" xfId="0" applyFont="1" applyFill="1" applyBorder="1" applyAlignment="1">
      <alignment horizontal="center" vertical="center" wrapText="1"/>
    </xf>
    <xf numFmtId="0" fontId="2" fillId="41" borderId="61" xfId="0" applyFont="1" applyFill="1" applyBorder="1" applyAlignment="1">
      <alignment vertical="center" wrapText="1"/>
    </xf>
    <xf numFmtId="172" fontId="2" fillId="36" borderId="61" xfId="0" applyNumberFormat="1" applyFont="1" applyFill="1" applyBorder="1" applyAlignment="1">
      <alignment horizontal="right" vertical="center" wrapText="1"/>
    </xf>
    <xf numFmtId="0" fontId="2" fillId="0" borderId="32" xfId="0" applyFont="1" applyFill="1" applyBorder="1" applyAlignment="1">
      <alignment horizontal="right" vertical="center" wrapText="1"/>
    </xf>
    <xf numFmtId="3" fontId="2" fillId="0" borderId="80" xfId="0" applyNumberFormat="1" applyFont="1" applyFill="1" applyBorder="1" applyAlignment="1">
      <alignment horizontal="right" vertical="center" wrapText="1"/>
    </xf>
    <xf numFmtId="0" fontId="3" fillId="0" borderId="26" xfId="0" applyFont="1" applyFill="1" applyBorder="1" applyAlignment="1">
      <alignment horizontal="right" vertical="center" wrapText="1"/>
    </xf>
    <xf numFmtId="0" fontId="3" fillId="0" borderId="80" xfId="0" applyFont="1" applyFill="1" applyBorder="1" applyAlignment="1">
      <alignment horizontal="right" vertical="center" wrapText="1"/>
    </xf>
    <xf numFmtId="172" fontId="2" fillId="0" borderId="81" xfId="0" applyNumberFormat="1" applyFont="1" applyFill="1" applyBorder="1" applyAlignment="1">
      <alignment horizontal="center" vertical="center" wrapText="1"/>
    </xf>
    <xf numFmtId="172" fontId="2" fillId="0" borderId="59"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0" xfId="0" applyFont="1" applyFill="1" applyBorder="1" applyAlignment="1">
      <alignment vertical="center" wrapText="1"/>
    </xf>
    <xf numFmtId="0" fontId="2" fillId="0" borderId="82" xfId="0" applyFont="1" applyFill="1" applyBorder="1" applyAlignment="1">
      <alignment vertical="center" wrapText="1"/>
    </xf>
    <xf numFmtId="0" fontId="2" fillId="0" borderId="82" xfId="0" applyFont="1" applyFill="1" applyBorder="1" applyAlignment="1">
      <alignment horizontal="center" vertical="center" wrapText="1"/>
    </xf>
    <xf numFmtId="3" fontId="2" fillId="0" borderId="60" xfId="0" applyNumberFormat="1" applyFont="1" applyFill="1" applyBorder="1" applyAlignment="1">
      <alignment horizontal="right" vertical="center" wrapText="1"/>
    </xf>
    <xf numFmtId="1" fontId="2" fillId="0" borderId="82" xfId="0" applyNumberFormat="1" applyFont="1" applyFill="1" applyBorder="1" applyAlignment="1">
      <alignment horizontal="right" vertical="center" wrapText="1"/>
    </xf>
    <xf numFmtId="3" fontId="2" fillId="0" borderId="82" xfId="0" applyNumberFormat="1" applyFont="1" applyFill="1" applyBorder="1" applyAlignment="1">
      <alignment horizontal="right" vertical="center" wrapText="1"/>
    </xf>
    <xf numFmtId="3" fontId="2" fillId="0" borderId="83" xfId="0" applyNumberFormat="1" applyFont="1" applyFill="1" applyBorder="1" applyAlignment="1">
      <alignment horizontal="right" vertical="center" wrapText="1"/>
    </xf>
    <xf numFmtId="0" fontId="2" fillId="0" borderId="84" xfId="0" applyFont="1" applyFill="1" applyBorder="1" applyAlignment="1">
      <alignment horizontal="left" vertical="center" wrapText="1"/>
    </xf>
    <xf numFmtId="0" fontId="0" fillId="0" borderId="85" xfId="0" applyBorder="1" applyAlignment="1">
      <alignment vertical="center" wrapText="1"/>
    </xf>
    <xf numFmtId="0" fontId="12" fillId="0" borderId="33" xfId="0" applyFont="1" applyBorder="1" applyAlignment="1">
      <alignment vertical="center" wrapText="1"/>
    </xf>
    <xf numFmtId="3" fontId="2" fillId="41" borderId="32" xfId="0" applyNumberFormat="1" applyFont="1" applyFill="1" applyBorder="1" applyAlignment="1">
      <alignment horizontal="right" vertical="center" wrapText="1"/>
    </xf>
    <xf numFmtId="3" fontId="2" fillId="0" borderId="32" xfId="0" applyNumberFormat="1" applyFont="1" applyFill="1" applyBorder="1" applyAlignment="1">
      <alignment horizontal="right" vertical="center" wrapText="1"/>
    </xf>
    <xf numFmtId="0" fontId="2" fillId="41" borderId="35" xfId="0" applyFont="1" applyFill="1" applyBorder="1" applyAlignment="1">
      <alignment vertical="center" wrapText="1"/>
    </xf>
    <xf numFmtId="0" fontId="12" fillId="0" borderId="33" xfId="0" applyFont="1" applyFill="1" applyBorder="1" applyAlignment="1">
      <alignment vertical="center" wrapText="1"/>
    </xf>
    <xf numFmtId="3" fontId="9" fillId="42" borderId="18" xfId="47" applyNumberFormat="1" applyFont="1" applyFill="1" applyBorder="1" applyAlignment="1">
      <alignment horizontal="right" vertical="center" wrapText="1" indent="1"/>
      <protection/>
    </xf>
    <xf numFmtId="3" fontId="8" fillId="43" borderId="19" xfId="48" applyNumberFormat="1" applyFont="1" applyFill="1" applyBorder="1" applyAlignment="1">
      <alignment horizontal="right" vertical="center" indent="1"/>
      <protection/>
    </xf>
    <xf numFmtId="3" fontId="9" fillId="43" borderId="14" xfId="48" applyNumberFormat="1" applyFont="1" applyFill="1" applyBorder="1" applyAlignment="1">
      <alignment horizontal="right" vertical="center" indent="1"/>
      <protection/>
    </xf>
    <xf numFmtId="3" fontId="9" fillId="43" borderId="28" xfId="48" applyNumberFormat="1" applyFont="1" applyFill="1" applyBorder="1" applyAlignment="1">
      <alignment horizontal="right" vertical="center" indent="1"/>
      <protection/>
    </xf>
    <xf numFmtId="3" fontId="9" fillId="42" borderId="13" xfId="47" applyNumberFormat="1" applyFont="1" applyFill="1" applyBorder="1" applyAlignment="1">
      <alignment horizontal="right" vertical="center" wrapText="1" indent="1"/>
      <protection/>
    </xf>
    <xf numFmtId="3" fontId="9" fillId="43" borderId="23" xfId="48" applyNumberFormat="1" applyFont="1" applyFill="1" applyBorder="1" applyAlignment="1">
      <alignment horizontal="right" vertical="center" indent="1"/>
      <protection/>
    </xf>
    <xf numFmtId="3" fontId="8" fillId="42" borderId="19" xfId="48" applyNumberFormat="1" applyFont="1" applyFill="1" applyBorder="1" applyAlignment="1">
      <alignment horizontal="right" vertical="center" indent="1"/>
      <protection/>
    </xf>
    <xf numFmtId="3" fontId="11" fillId="42" borderId="19" xfId="47" applyNumberFormat="1" applyFont="1" applyFill="1" applyBorder="1" applyAlignment="1">
      <alignment horizontal="right" vertical="center" indent="1"/>
      <protection/>
    </xf>
    <xf numFmtId="0" fontId="3" fillId="42" borderId="32" xfId="0" applyNumberFormat="1" applyFont="1" applyFill="1" applyBorder="1" applyAlignment="1">
      <alignment horizontal="right" vertical="center" wrapText="1"/>
    </xf>
    <xf numFmtId="0" fontId="3" fillId="42" borderId="36" xfId="0" applyNumberFormat="1" applyFont="1" applyFill="1" applyBorder="1" applyAlignment="1">
      <alignment horizontal="right" vertical="center" wrapText="1"/>
    </xf>
    <xf numFmtId="3" fontId="4" fillId="42" borderId="26" xfId="0" applyNumberFormat="1" applyFont="1" applyFill="1" applyBorder="1" applyAlignment="1">
      <alignment horizontal="right" vertical="top" wrapText="1"/>
    </xf>
    <xf numFmtId="172" fontId="3" fillId="42" borderId="37" xfId="0" applyNumberFormat="1" applyFont="1" applyFill="1" applyBorder="1" applyAlignment="1">
      <alignment horizontal="right" vertical="center" wrapText="1"/>
    </xf>
    <xf numFmtId="3" fontId="3" fillId="42" borderId="26" xfId="0" applyNumberFormat="1" applyFont="1" applyFill="1" applyBorder="1" applyAlignment="1">
      <alignment horizontal="right" vertical="center" wrapText="1"/>
    </xf>
    <xf numFmtId="0" fontId="3" fillId="42" borderId="32" xfId="0" applyFont="1" applyFill="1" applyBorder="1" applyAlignment="1">
      <alignment horizontal="right" vertical="center" wrapText="1"/>
    </xf>
    <xf numFmtId="3" fontId="3" fillId="42" borderId="32" xfId="0" applyNumberFormat="1" applyFont="1" applyFill="1" applyBorder="1" applyAlignment="1">
      <alignment horizontal="right" vertical="center" wrapText="1"/>
    </xf>
    <xf numFmtId="3" fontId="3" fillId="42" borderId="26" xfId="0" applyNumberFormat="1" applyFont="1" applyFill="1" applyBorder="1" applyAlignment="1">
      <alignment horizontal="right" vertical="center" wrapText="1"/>
    </xf>
    <xf numFmtId="3" fontId="3" fillId="42" borderId="64" xfId="0" applyNumberFormat="1" applyFont="1" applyFill="1" applyBorder="1" applyAlignment="1">
      <alignment horizontal="right" vertical="center" wrapText="1"/>
    </xf>
    <xf numFmtId="3" fontId="3" fillId="42" borderId="55" xfId="0" applyNumberFormat="1" applyFont="1" applyFill="1" applyBorder="1" applyAlignment="1">
      <alignment horizontal="right" vertical="center" wrapText="1"/>
    </xf>
    <xf numFmtId="3" fontId="3" fillId="42" borderId="61" xfId="0" applyNumberFormat="1" applyFont="1" applyFill="1" applyBorder="1" applyAlignment="1">
      <alignment horizontal="right" vertical="center" wrapText="1"/>
    </xf>
    <xf numFmtId="3" fontId="3" fillId="42" borderId="68" xfId="0" applyNumberFormat="1" applyFont="1" applyFill="1" applyBorder="1" applyAlignment="1">
      <alignment horizontal="right" vertical="center" wrapText="1"/>
    </xf>
    <xf numFmtId="3" fontId="3" fillId="42" borderId="75" xfId="0" applyNumberFormat="1" applyFont="1" applyFill="1" applyBorder="1" applyAlignment="1">
      <alignment horizontal="right" vertical="center" wrapText="1"/>
    </xf>
    <xf numFmtId="3" fontId="6" fillId="42" borderId="26" xfId="0" applyNumberFormat="1" applyFont="1" applyFill="1" applyBorder="1" applyAlignment="1">
      <alignment horizontal="right" vertical="center" wrapText="1"/>
    </xf>
    <xf numFmtId="0" fontId="3" fillId="42" borderId="26" xfId="0" applyFont="1" applyFill="1" applyBorder="1" applyAlignment="1">
      <alignment horizontal="right" vertical="center" wrapText="1"/>
    </xf>
    <xf numFmtId="3" fontId="3" fillId="42" borderId="82" xfId="0" applyNumberFormat="1" applyFont="1" applyFill="1" applyBorder="1" applyAlignment="1">
      <alignment horizontal="right" vertical="center" wrapText="1"/>
    </xf>
    <xf numFmtId="0" fontId="10" fillId="0" borderId="0" xfId="0" applyFont="1" applyBorder="1" applyAlignment="1">
      <alignment vertical="center" wrapText="1"/>
    </xf>
    <xf numFmtId="0" fontId="0" fillId="0" borderId="0" xfId="0" applyBorder="1" applyAlignment="1">
      <alignment vertical="center" wrapText="1"/>
    </xf>
    <xf numFmtId="0" fontId="10" fillId="35" borderId="20" xfId="47" applyFont="1" applyFill="1" applyBorder="1" applyAlignment="1">
      <alignment horizontal="left" vertical="center" indent="1"/>
      <protection/>
    </xf>
    <xf numFmtId="0" fontId="10" fillId="35" borderId="16" xfId="47" applyFont="1" applyFill="1" applyBorder="1" applyAlignment="1">
      <alignment horizontal="left" vertical="center" indent="1"/>
      <protection/>
    </xf>
    <xf numFmtId="0" fontId="10" fillId="35" borderId="21" xfId="47" applyFont="1" applyFill="1" applyBorder="1" applyAlignment="1">
      <alignment horizontal="left" vertical="center" indent="1"/>
      <protection/>
    </xf>
    <xf numFmtId="0" fontId="10" fillId="35" borderId="11" xfId="47" applyFont="1" applyFill="1" applyBorder="1" applyAlignment="1">
      <alignment horizontal="left" vertical="center" indent="1"/>
      <protection/>
    </xf>
    <xf numFmtId="0" fontId="11" fillId="39" borderId="20" xfId="47" applyFont="1" applyFill="1" applyBorder="1" applyAlignment="1">
      <alignment horizontal="left" vertical="center" indent="1"/>
      <protection/>
    </xf>
    <xf numFmtId="0" fontId="11" fillId="39" borderId="16" xfId="47" applyFont="1" applyFill="1" applyBorder="1" applyAlignment="1">
      <alignment horizontal="left" vertical="center" indent="1"/>
      <protection/>
    </xf>
    <xf numFmtId="0" fontId="8" fillId="34" borderId="19" xfId="47" applyFont="1" applyFill="1" applyBorder="1" applyAlignment="1">
      <alignment horizontal="center" vertical="center" wrapText="1"/>
      <protection/>
    </xf>
    <xf numFmtId="0" fontId="1" fillId="40" borderId="60" xfId="0" applyFont="1" applyFill="1" applyBorder="1" applyAlignment="1">
      <alignment horizontal="center" vertical="center" wrapText="1"/>
    </xf>
    <xf numFmtId="0" fontId="0" fillId="40" borderId="31" xfId="0" applyFill="1" applyBorder="1" applyAlignment="1">
      <alignment wrapText="1"/>
    </xf>
    <xf numFmtId="0" fontId="1" fillId="40" borderId="86" xfId="0" applyFont="1" applyFill="1" applyBorder="1" applyAlignment="1">
      <alignment horizontal="center" vertical="center" wrapText="1"/>
    </xf>
    <xf numFmtId="0" fontId="0" fillId="40" borderId="87" xfId="0" applyFill="1" applyBorder="1" applyAlignment="1">
      <alignment wrapText="1"/>
    </xf>
    <xf numFmtId="0" fontId="1" fillId="40" borderId="30" xfId="0" applyFont="1" applyFill="1" applyBorder="1" applyAlignment="1">
      <alignment horizontal="center" vertical="center" wrapText="1"/>
    </xf>
    <xf numFmtId="0" fontId="6" fillId="38" borderId="88" xfId="0" applyFont="1" applyFill="1" applyBorder="1" applyAlignment="1">
      <alignment horizontal="left" vertical="center" wrapText="1"/>
    </xf>
    <xf numFmtId="0" fontId="14" fillId="38" borderId="89" xfId="0" applyFont="1" applyFill="1" applyBorder="1" applyAlignment="1">
      <alignment horizontal="left" vertical="center" wrapText="1"/>
    </xf>
    <xf numFmtId="0" fontId="14" fillId="38" borderId="90" xfId="0" applyFont="1" applyFill="1" applyBorder="1" applyAlignment="1">
      <alignment horizontal="left" vertical="center" wrapText="1"/>
    </xf>
    <xf numFmtId="0" fontId="3" fillId="40" borderId="55" xfId="0" applyFont="1" applyFill="1" applyBorder="1" applyAlignment="1">
      <alignment horizontal="center" vertical="center" wrapText="1"/>
    </xf>
    <xf numFmtId="0" fontId="15" fillId="40" borderId="55" xfId="0" applyFont="1" applyFill="1" applyBorder="1" applyAlignment="1">
      <alignment horizontal="center" vertical="center" wrapText="1"/>
    </xf>
    <xf numFmtId="0" fontId="1" fillId="40" borderId="91" xfId="0" applyFont="1" applyFill="1" applyBorder="1" applyAlignment="1">
      <alignment horizontal="center" vertical="center" textRotation="90" wrapText="1"/>
    </xf>
    <xf numFmtId="0" fontId="0" fillId="40" borderId="92" xfId="0" applyFill="1" applyBorder="1" applyAlignment="1">
      <alignment wrapText="1"/>
    </xf>
    <xf numFmtId="0" fontId="1" fillId="40" borderId="30" xfId="0" applyFont="1" applyFill="1" applyBorder="1" applyAlignment="1">
      <alignment horizontal="center" vertical="center" wrapText="1"/>
    </xf>
    <xf numFmtId="0" fontId="3" fillId="36" borderId="93" xfId="0" applyFont="1" applyFill="1" applyBorder="1" applyAlignment="1">
      <alignment horizontal="center" vertical="center" wrapText="1"/>
    </xf>
    <xf numFmtId="0" fontId="3" fillId="36" borderId="94" xfId="0" applyFont="1" applyFill="1" applyBorder="1" applyAlignment="1">
      <alignment horizontal="center" vertical="center" wrapText="1"/>
    </xf>
    <xf numFmtId="0" fontId="3" fillId="36" borderId="95" xfId="0" applyFont="1" applyFill="1" applyBorder="1" applyAlignment="1">
      <alignment horizontal="center" vertical="center" wrapText="1"/>
    </xf>
    <xf numFmtId="0" fontId="6" fillId="42" borderId="88" xfId="0" applyFont="1" applyFill="1" applyBorder="1" applyAlignment="1">
      <alignment vertical="top" wrapText="1"/>
    </xf>
    <xf numFmtId="0" fontId="6" fillId="42" borderId="89" xfId="0" applyFont="1" applyFill="1" applyBorder="1" applyAlignment="1">
      <alignment vertical="top" wrapText="1"/>
    </xf>
    <xf numFmtId="0" fontId="0" fillId="42" borderId="96" xfId="0" applyFill="1" applyBorder="1" applyAlignment="1">
      <alignment vertical="top" wrapText="1"/>
    </xf>
    <xf numFmtId="0" fontId="13" fillId="0" borderId="0" xfId="0" applyFont="1" applyFill="1" applyBorder="1" applyAlignment="1">
      <alignment horizontal="left" vertical="top" wrapText="1"/>
    </xf>
    <xf numFmtId="0" fontId="6" fillId="42" borderId="97" xfId="0" applyFont="1" applyFill="1" applyBorder="1" applyAlignment="1">
      <alignment vertical="top" wrapText="1"/>
    </xf>
    <xf numFmtId="0" fontId="5" fillId="38" borderId="98" xfId="0" applyFont="1" applyFill="1" applyBorder="1" applyAlignment="1">
      <alignment horizontal="left" vertical="top" wrapText="1"/>
    </xf>
    <xf numFmtId="0" fontId="0" fillId="38" borderId="99" xfId="0" applyFill="1" applyBorder="1" applyAlignment="1">
      <alignment horizontal="left" vertical="top" wrapText="1"/>
    </xf>
    <xf numFmtId="0" fontId="0" fillId="38" borderId="100" xfId="0" applyFill="1" applyBorder="1" applyAlignment="1">
      <alignment horizontal="left" vertical="top" wrapText="1"/>
    </xf>
    <xf numFmtId="0" fontId="1" fillId="40" borderId="60" xfId="0" applyFont="1" applyFill="1" applyBorder="1" applyAlignment="1">
      <alignment horizontal="center" vertical="center" textRotation="90" wrapText="1"/>
    </xf>
    <xf numFmtId="0" fontId="0" fillId="40" borderId="31" xfId="0" applyFill="1" applyBorder="1" applyAlignment="1">
      <alignment textRotation="90" wrapText="1"/>
    </xf>
    <xf numFmtId="0" fontId="1" fillId="40" borderId="101" xfId="0" applyFont="1" applyFill="1" applyBorder="1" applyAlignment="1">
      <alignment horizontal="center" vertical="center" wrapText="1"/>
    </xf>
    <xf numFmtId="0" fontId="0" fillId="40" borderId="102" xfId="0" applyFill="1" applyBorder="1" applyAlignment="1">
      <alignment wrapText="1"/>
    </xf>
    <xf numFmtId="0" fontId="6" fillId="42" borderId="88" xfId="0" applyFont="1" applyFill="1" applyBorder="1" applyAlignment="1">
      <alignment vertical="center" wrapText="1"/>
    </xf>
    <xf numFmtId="0" fontId="6" fillId="42" borderId="89" xfId="0" applyFont="1" applyFill="1" applyBorder="1" applyAlignment="1">
      <alignment vertical="center" wrapText="1"/>
    </xf>
    <xf numFmtId="0" fontId="0" fillId="42" borderId="96" xfId="0" applyFill="1" applyBorder="1" applyAlignment="1">
      <alignment vertical="center" wrapText="1"/>
    </xf>
    <xf numFmtId="0" fontId="6" fillId="0" borderId="97" xfId="0" applyFont="1" applyFill="1" applyBorder="1" applyAlignment="1">
      <alignment vertical="top" wrapText="1"/>
    </xf>
    <xf numFmtId="0" fontId="0" fillId="36" borderId="0" xfId="0" applyFont="1" applyFill="1" applyAlignment="1">
      <alignment wrapText="1"/>
    </xf>
    <xf numFmtId="0" fontId="6" fillId="42" borderId="97" xfId="0" applyFont="1" applyFill="1" applyBorder="1" applyAlignment="1">
      <alignment vertical="center" wrapText="1"/>
    </xf>
    <xf numFmtId="0" fontId="3" fillId="36" borderId="103" xfId="0" applyFont="1" applyFill="1" applyBorder="1" applyAlignment="1">
      <alignment horizontal="center" vertical="center" wrapText="1"/>
    </xf>
    <xf numFmtId="0" fontId="3" fillId="36" borderId="104" xfId="0" applyFont="1" applyFill="1" applyBorder="1" applyAlignment="1">
      <alignment horizontal="center" vertical="center" wrapText="1"/>
    </xf>
    <xf numFmtId="0" fontId="3" fillId="36" borderId="105" xfId="0" applyFont="1" applyFill="1" applyBorder="1" applyAlignment="1">
      <alignment horizontal="center" vertical="center" wrapText="1"/>
    </xf>
    <xf numFmtId="0" fontId="3" fillId="36" borderId="106" xfId="0" applyFont="1" applyFill="1" applyBorder="1" applyAlignment="1">
      <alignment horizontal="center" vertical="center" wrapText="1"/>
    </xf>
    <xf numFmtId="0" fontId="0" fillId="0" borderId="0" xfId="0" applyFont="1" applyAlignment="1">
      <alignment wrapText="1"/>
    </xf>
    <xf numFmtId="0" fontId="3" fillId="0" borderId="107" xfId="0" applyFont="1" applyFill="1" applyBorder="1" applyAlignment="1">
      <alignment horizontal="center" vertical="center" wrapText="1"/>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Investice 2005-školství - úprava (probráno se SEK)" xfId="46"/>
    <cellStyle name="normální_Požadavky na investice 2005 a plnění 2004-úprava" xfId="47"/>
    <cellStyle name="normální_Sešit1"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G22"/>
  <sheetViews>
    <sheetView showGridLines="0" view="pageBreakPreview" zoomScaleSheetLayoutView="100" zoomScalePageLayoutView="0" workbookViewId="0" topLeftCell="A1">
      <selection activeCell="L12" sqref="L12"/>
    </sheetView>
  </sheetViews>
  <sheetFormatPr defaultColWidth="9.140625" defaultRowHeight="12.75"/>
  <cols>
    <col min="2" max="2" width="51.8515625" style="0" customWidth="1"/>
    <col min="3" max="3" width="61.421875" style="0" customWidth="1"/>
    <col min="4" max="4" width="24.57421875" style="0" customWidth="1"/>
    <col min="5" max="5" width="24.421875" style="0" customWidth="1"/>
    <col min="6" max="6" width="25.7109375" style="0" hidden="1" customWidth="1"/>
  </cols>
  <sheetData>
    <row r="1" spans="1:6" ht="30.75" customHeight="1" thickBot="1">
      <c r="A1" s="246" t="s">
        <v>227</v>
      </c>
      <c r="B1" s="247"/>
      <c r="C1" s="247"/>
      <c r="D1" s="247"/>
      <c r="E1" s="247"/>
      <c r="F1" s="31" t="s">
        <v>161</v>
      </c>
    </row>
    <row r="2" spans="1:6" ht="30.75" customHeight="1" thickBot="1">
      <c r="A2" s="67"/>
      <c r="B2" s="68"/>
      <c r="C2" s="68"/>
      <c r="D2" s="68"/>
      <c r="E2" s="69" t="s">
        <v>161</v>
      </c>
      <c r="F2" s="31"/>
    </row>
    <row r="3" spans="1:6" ht="36.75" thickBot="1">
      <c r="A3" s="254" t="s">
        <v>139</v>
      </c>
      <c r="B3" s="254"/>
      <c r="C3" s="16" t="s">
        <v>140</v>
      </c>
      <c r="D3" s="42" t="s">
        <v>141</v>
      </c>
      <c r="E3" s="42" t="s">
        <v>226</v>
      </c>
      <c r="F3" s="23" t="s">
        <v>160</v>
      </c>
    </row>
    <row r="4" spans="1:6" ht="18">
      <c r="A4" s="43"/>
      <c r="B4" s="50" t="s">
        <v>142</v>
      </c>
      <c r="C4" s="17" t="s">
        <v>151</v>
      </c>
      <c r="D4" s="18">
        <f>'Školství-do 200 tis. Kč'!$Q$25</f>
        <v>0</v>
      </c>
      <c r="E4" s="222">
        <f>'Školství-do 200 tis. Kč'!$S$25</f>
        <v>290</v>
      </c>
      <c r="F4" s="38">
        <f>'Školství-do 200 tis. Kč'!$P$25</f>
        <v>290</v>
      </c>
    </row>
    <row r="5" spans="1:6" ht="18">
      <c r="A5" s="44"/>
      <c r="B5" s="15" t="s">
        <v>142</v>
      </c>
      <c r="C5" s="17" t="s">
        <v>153</v>
      </c>
      <c r="D5" s="18">
        <f>'Školství-do 200 tis. Kč'!$Q$19</f>
        <v>100</v>
      </c>
      <c r="E5" s="222">
        <f>'Školství-do 200 tis. Kč'!$S$19</f>
        <v>1397</v>
      </c>
      <c r="F5" s="24">
        <f>'Školství-do 200 tis. Kč'!$P$19</f>
        <v>1497</v>
      </c>
    </row>
    <row r="6" spans="1:6" ht="18.75" thickBot="1">
      <c r="A6" s="44"/>
      <c r="B6" s="45" t="s">
        <v>142</v>
      </c>
      <c r="C6" s="17" t="s">
        <v>152</v>
      </c>
      <c r="D6" s="18">
        <f>'Školství-nad 200 tis. Kč'!$Q$29</f>
        <v>100</v>
      </c>
      <c r="E6" s="222">
        <f>'Školství-nad 200 tis. Kč'!$S$29</f>
        <v>14058</v>
      </c>
      <c r="F6" s="39">
        <f>'Školství-nad 200 tis. Kč'!$P$29</f>
        <v>14158</v>
      </c>
    </row>
    <row r="7" spans="1:6" ht="21" thickBot="1">
      <c r="A7" s="248" t="s">
        <v>143</v>
      </c>
      <c r="B7" s="249"/>
      <c r="C7" s="250"/>
      <c r="D7" s="19">
        <f>SUM(D4:D6)</f>
        <v>200</v>
      </c>
      <c r="E7" s="223">
        <f>SUM(E4:E6)</f>
        <v>15745</v>
      </c>
      <c r="F7" s="19">
        <f>SUM(F4:F6)</f>
        <v>15945</v>
      </c>
    </row>
    <row r="8" spans="1:6" ht="20.25">
      <c r="A8" s="52"/>
      <c r="B8" s="13" t="s">
        <v>144</v>
      </c>
      <c r="C8" s="17" t="s">
        <v>151</v>
      </c>
      <c r="D8" s="27">
        <f>'Sociální-do 200 tis. Kč'!$Q$28</f>
        <v>0</v>
      </c>
      <c r="E8" s="224">
        <f>'Sociální-do 200 tis. Kč'!$S$28</f>
        <v>652</v>
      </c>
      <c r="F8" s="29">
        <f>'Sociální-do 200 tis. Kč'!$P$28</f>
        <v>652</v>
      </c>
    </row>
    <row r="9" spans="1:6" ht="20.25">
      <c r="A9" s="51"/>
      <c r="B9" s="53" t="s">
        <v>144</v>
      </c>
      <c r="C9" s="17" t="s">
        <v>153</v>
      </c>
      <c r="D9" s="20">
        <f>'Sociální-do 200 tis. Kč'!$Q$19</f>
        <v>0</v>
      </c>
      <c r="E9" s="222">
        <f>'Sociální-do 200 tis. Kč'!$S$19</f>
        <v>1492</v>
      </c>
      <c r="F9" s="25">
        <f>'Sociální-do 200 tis. Kč'!$P$19</f>
        <v>1492</v>
      </c>
    </row>
    <row r="10" spans="1:6" ht="21" thickBot="1">
      <c r="A10" s="10"/>
      <c r="B10" s="14" t="s">
        <v>144</v>
      </c>
      <c r="C10" s="17" t="s">
        <v>152</v>
      </c>
      <c r="D10" s="18">
        <f>'Sociální-nad 200 tis'!$Q$31</f>
        <v>0</v>
      </c>
      <c r="E10" s="222">
        <f>'Sociální-nad 200 tis'!$S$31</f>
        <v>7168</v>
      </c>
      <c r="F10" s="24">
        <f>'Sociální-nad 200 tis'!$P$31</f>
        <v>7168</v>
      </c>
    </row>
    <row r="11" spans="1:7" ht="21" thickBot="1">
      <c r="A11" s="248" t="s">
        <v>145</v>
      </c>
      <c r="B11" s="249"/>
      <c r="C11" s="250"/>
      <c r="D11" s="21">
        <f>SUM(D8:D10)</f>
        <v>0</v>
      </c>
      <c r="E11" s="223">
        <f>SUM(E8:E10)</f>
        <v>9312</v>
      </c>
      <c r="F11" s="21">
        <f>SUM(F8:F10)</f>
        <v>9312</v>
      </c>
      <c r="G11" s="41"/>
    </row>
    <row r="12" spans="1:6" ht="20.25">
      <c r="A12" s="9"/>
      <c r="B12" s="13" t="s">
        <v>146</v>
      </c>
      <c r="C12" s="17" t="s">
        <v>151</v>
      </c>
      <c r="D12" s="30">
        <f>'Kultura-do 200 tis. Kč'!$Q$15</f>
        <v>0</v>
      </c>
      <c r="E12" s="225">
        <f>'Kultura-do 200 tis. Kč'!$S$15</f>
        <v>105</v>
      </c>
      <c r="F12" s="28">
        <f>'Kultura-do 200 tis. Kč'!$P$15</f>
        <v>105</v>
      </c>
    </row>
    <row r="13" spans="1:6" ht="20.25">
      <c r="A13" s="11"/>
      <c r="B13" s="53" t="s">
        <v>146</v>
      </c>
      <c r="C13" s="17" t="s">
        <v>153</v>
      </c>
      <c r="D13" s="20">
        <f>'Kultura-do 200 tis. Kč'!$Q$11</f>
        <v>20</v>
      </c>
      <c r="E13" s="226">
        <f>'Kultura-do 200 tis. Kč'!$S$11</f>
        <v>240</v>
      </c>
      <c r="F13" s="18">
        <f>'Kultura-do 200 tis. Kč'!$P$11</f>
        <v>260</v>
      </c>
    </row>
    <row r="14" spans="1:7" ht="21" thickBot="1">
      <c r="A14" s="11"/>
      <c r="B14" s="15" t="s">
        <v>146</v>
      </c>
      <c r="C14" s="17" t="s">
        <v>152</v>
      </c>
      <c r="D14" s="20">
        <f>'Kultura-nad 200 tis. Kč'!$Q$14</f>
        <v>0</v>
      </c>
      <c r="E14" s="226">
        <f>'Kultura-nad 200 tis. Kč'!$S$14</f>
        <v>3090</v>
      </c>
      <c r="F14" s="20">
        <f>'Kultura-nad 200 tis. Kč'!$P$14</f>
        <v>3090</v>
      </c>
      <c r="G14" s="34"/>
    </row>
    <row r="15" spans="1:6" ht="72.75" hidden="1" thickBot="1">
      <c r="A15" s="11"/>
      <c r="B15" s="15" t="s">
        <v>146</v>
      </c>
      <c r="C15" s="17" t="s">
        <v>194</v>
      </c>
      <c r="D15" s="20"/>
      <c r="E15" s="226"/>
      <c r="F15" s="36"/>
    </row>
    <row r="16" spans="1:6" ht="21" thickBot="1">
      <c r="A16" s="251" t="s">
        <v>147</v>
      </c>
      <c r="B16" s="249"/>
      <c r="C16" s="249"/>
      <c r="D16" s="19">
        <f>SUM(D12:D15)</f>
        <v>20</v>
      </c>
      <c r="E16" s="223">
        <f>SUM(E12:E15)</f>
        <v>3435</v>
      </c>
      <c r="F16" s="19">
        <f>SUM(F12:F15)</f>
        <v>3455</v>
      </c>
    </row>
    <row r="17" spans="1:6" ht="20.25">
      <c r="A17" s="9"/>
      <c r="B17" s="54" t="s">
        <v>148</v>
      </c>
      <c r="C17" s="17" t="s">
        <v>151</v>
      </c>
      <c r="D17" s="28">
        <f>'Zdravotnictví-do 200 tis'!$Q$13</f>
        <v>0</v>
      </c>
      <c r="E17" s="227">
        <f>'Zdravotnictví-do 200 tis'!$S$13</f>
        <v>70</v>
      </c>
      <c r="F17" s="29">
        <f>'Zdravotnictví-do 200 tis'!$P$13</f>
        <v>70</v>
      </c>
    </row>
    <row r="18" spans="1:6" ht="18">
      <c r="A18" s="12"/>
      <c r="B18" s="15" t="s">
        <v>148</v>
      </c>
      <c r="C18" s="17" t="s">
        <v>153</v>
      </c>
      <c r="D18" s="18">
        <f>'Zdravotnictví-do 200 tis'!$Q$10</f>
        <v>0</v>
      </c>
      <c r="E18" s="226">
        <f>'Zdravotnictví-do 200 tis'!$S$10</f>
        <v>180</v>
      </c>
      <c r="F18" s="20">
        <f>'Zdravotnictví-do 200 tis'!$P$10</f>
        <v>180</v>
      </c>
    </row>
    <row r="19" spans="1:6" ht="18.75" thickBot="1">
      <c r="A19" s="12"/>
      <c r="B19" s="15" t="s">
        <v>148</v>
      </c>
      <c r="C19" s="17" t="s">
        <v>152</v>
      </c>
      <c r="D19" s="20">
        <f>'Zdravotnictví-nad 200 tis'!$Q$13</f>
        <v>0</v>
      </c>
      <c r="E19" s="226">
        <f>'Zdravotnictví-nad 200 tis'!$S$13</f>
        <v>5080</v>
      </c>
      <c r="F19" s="26">
        <f>'Zdravotnictví-nad 200 tis'!$P$13</f>
        <v>5080</v>
      </c>
    </row>
    <row r="20" spans="1:6" ht="21" thickBot="1">
      <c r="A20" s="248" t="s">
        <v>149</v>
      </c>
      <c r="B20" s="249"/>
      <c r="C20" s="249"/>
      <c r="D20" s="19">
        <f>SUM(D17:D19)</f>
        <v>0</v>
      </c>
      <c r="E20" s="223">
        <f>SUM(E17:E19)</f>
        <v>5330</v>
      </c>
      <c r="F20" s="19">
        <f>SUM(F17:F19)</f>
        <v>5330</v>
      </c>
    </row>
    <row r="21" spans="1:6" ht="21" thickBot="1">
      <c r="A21" s="46" t="s">
        <v>183</v>
      </c>
      <c r="B21" s="47"/>
      <c r="C21" s="48" t="s">
        <v>190</v>
      </c>
      <c r="D21" s="49">
        <v>0</v>
      </c>
      <c r="E21" s="228">
        <f>'Auta + Vybavení DM'!S11</f>
        <v>20000</v>
      </c>
      <c r="F21" s="37">
        <f>'Auta + Vybavení DM'!M11</f>
        <v>20000</v>
      </c>
    </row>
    <row r="22" spans="1:6" ht="24" thickBot="1">
      <c r="A22" s="252" t="s">
        <v>150</v>
      </c>
      <c r="B22" s="253"/>
      <c r="C22" s="61"/>
      <c r="D22" s="62">
        <f>D7+D11+D16+D20+D21</f>
        <v>220</v>
      </c>
      <c r="E22" s="229">
        <f>E7+E11+E16+E20+E21</f>
        <v>53822</v>
      </c>
      <c r="F22" s="22">
        <f>F7+F11+F16+F20+F21</f>
        <v>54042</v>
      </c>
    </row>
  </sheetData>
  <sheetProtection/>
  <mergeCells count="7">
    <mergeCell ref="A1:E1"/>
    <mergeCell ref="A7:C7"/>
    <mergeCell ref="A11:C11"/>
    <mergeCell ref="A16:C16"/>
    <mergeCell ref="A20:C20"/>
    <mergeCell ref="A22:B22"/>
    <mergeCell ref="A3:B3"/>
  </mergeCells>
  <printOptions/>
  <pageMargins left="0.7086614173228347" right="0.7086614173228347" top="0.7874015748031497" bottom="0.7874015748031497" header="0.31496062992125984" footer="0.31496062992125984"/>
  <pageSetup firstPageNumber="157" useFirstPageNumber="1" fitToHeight="0" fitToWidth="1" horizontalDpi="600" verticalDpi="600" orientation="landscape" paperSize="9" scale="78" r:id="rId1"/>
  <headerFooter>
    <oddFooter xml:space="preserve">&amp;L&amp;"Arial,Kurzíva"Zastupitelstvo Olomouckého kraje 17-12-2018
6. - Rozpočet Olomouckého kraje 2019 - návrh rozpočtu
Příloha č. 5d): Nové nákupy PO na rok 2019&amp;R&amp;"Arial,Kurzíva"Strana &amp;P (Celkem 179) </oddFooter>
  </headerFooter>
</worksheet>
</file>

<file path=xl/worksheets/sheet10.xml><?xml version="1.0" encoding="utf-8"?>
<worksheet xmlns="http://schemas.openxmlformats.org/spreadsheetml/2006/main" xmlns:r="http://schemas.openxmlformats.org/officeDocument/2006/relationships">
  <sheetPr>
    <tabColor rgb="FF7030A0"/>
    <outlinePr summaryBelow="0" summaryRight="0"/>
    <pageSetUpPr fitToPage="1"/>
  </sheetPr>
  <dimension ref="A1:X12"/>
  <sheetViews>
    <sheetView showGridLines="0" tabSelected="1" view="pageBreakPreview" zoomScaleSheetLayoutView="100" zoomScalePageLayoutView="0" workbookViewId="0" topLeftCell="A1">
      <selection activeCell="S21" sqref="S21"/>
    </sheetView>
  </sheetViews>
  <sheetFormatPr defaultColWidth="9.140625" defaultRowHeight="12.75"/>
  <cols>
    <col min="1" max="1" width="5.7109375" style="0" customWidth="1"/>
    <col min="2" max="2" width="4.57421875" style="0" hidden="1" customWidth="1"/>
    <col min="3" max="3" width="3.7109375" style="0" bestFit="1" customWidth="1"/>
    <col min="4" max="4" width="4.421875" style="0" customWidth="1"/>
    <col min="5" max="6" width="4.421875" style="0" hidden="1" customWidth="1"/>
    <col min="7" max="7" width="3.7109375" style="0" hidden="1" customWidth="1"/>
    <col min="8" max="8" width="10.421875" style="0" hidden="1" customWidth="1"/>
    <col min="9" max="9" width="35.7109375" style="0" customWidth="1"/>
    <col min="10" max="10" width="22.7109375" style="0" customWidth="1"/>
    <col min="11" max="11" width="42.7109375" style="0" customWidth="1"/>
    <col min="12" max="12" width="2.7109375" style="0" customWidth="1"/>
    <col min="13" max="17" width="9.7109375" style="0" customWidth="1"/>
    <col min="18" max="18" width="9.7109375" style="0" hidden="1" customWidth="1"/>
    <col min="19" max="22" width="9.7109375" style="0" customWidth="1"/>
  </cols>
  <sheetData>
    <row r="1" spans="1:24" ht="17.25" customHeight="1">
      <c r="A1" s="274" t="s">
        <v>201</v>
      </c>
      <c r="B1" s="274"/>
      <c r="C1" s="274"/>
      <c r="D1" s="274"/>
      <c r="E1" s="274"/>
      <c r="F1" s="274"/>
      <c r="G1" s="274"/>
      <c r="H1" s="274"/>
      <c r="I1" s="274"/>
      <c r="J1" s="274"/>
      <c r="K1" s="274"/>
      <c r="L1" s="274"/>
      <c r="M1" s="274"/>
      <c r="N1" s="274"/>
      <c r="O1" s="274"/>
      <c r="P1" s="274"/>
      <c r="Q1" s="3"/>
      <c r="R1" s="3"/>
      <c r="S1" s="3"/>
      <c r="T1" s="3"/>
      <c r="U1" s="3"/>
      <c r="V1" s="3"/>
      <c r="W1" s="3"/>
      <c r="X1" s="4"/>
    </row>
    <row r="2" spans="1:24" ht="12.75" customHeight="1">
      <c r="A2" s="57" t="s">
        <v>202</v>
      </c>
      <c r="B2" s="3"/>
      <c r="C2" s="3"/>
      <c r="D2" s="3"/>
      <c r="E2" s="3"/>
      <c r="F2" s="3"/>
      <c r="G2" s="3"/>
      <c r="H2" s="3"/>
      <c r="I2" s="3"/>
      <c r="J2" s="3"/>
      <c r="K2" s="55" t="s">
        <v>212</v>
      </c>
      <c r="L2" s="3"/>
      <c r="M2" s="3"/>
      <c r="N2" s="3"/>
      <c r="O2" s="3"/>
      <c r="P2" s="3"/>
      <c r="Q2" s="3"/>
      <c r="R2" s="3"/>
      <c r="S2" s="3"/>
      <c r="T2" s="3"/>
      <c r="U2" s="3"/>
      <c r="V2" s="3"/>
      <c r="W2" s="3"/>
      <c r="X2" s="4"/>
    </row>
    <row r="3" spans="1:24" ht="12.75" customHeight="1">
      <c r="A3" s="57" t="s">
        <v>203</v>
      </c>
      <c r="B3" s="3"/>
      <c r="C3" s="3"/>
      <c r="D3" s="3"/>
      <c r="E3" s="3"/>
      <c r="F3" s="3"/>
      <c r="G3" s="3"/>
      <c r="H3" s="3"/>
      <c r="I3" s="3"/>
      <c r="J3" s="3"/>
      <c r="K3" s="3"/>
      <c r="L3" s="3"/>
      <c r="M3" s="3"/>
      <c r="N3" s="3"/>
      <c r="O3" s="3"/>
      <c r="P3" s="3"/>
      <c r="Q3" s="3"/>
      <c r="R3" s="3"/>
      <c r="S3" s="3"/>
      <c r="T3" s="3"/>
      <c r="U3" s="3"/>
      <c r="V3" s="3"/>
      <c r="W3" s="3"/>
      <c r="X3" s="4"/>
    </row>
    <row r="4" spans="1:24" ht="25.5" customHeight="1" thickBot="1">
      <c r="A4" s="3"/>
      <c r="B4" s="3"/>
      <c r="C4" s="3"/>
      <c r="D4" s="3"/>
      <c r="E4" s="3"/>
      <c r="F4" s="3"/>
      <c r="G4" s="3"/>
      <c r="H4" s="3"/>
      <c r="I4" s="3"/>
      <c r="J4" s="3"/>
      <c r="K4" s="3"/>
      <c r="L4" s="3"/>
      <c r="M4" s="3"/>
      <c r="N4" s="3"/>
      <c r="O4" s="3"/>
      <c r="P4" s="3"/>
      <c r="Q4" s="3"/>
      <c r="R4" s="3"/>
      <c r="S4" s="3"/>
      <c r="T4" s="3"/>
      <c r="U4" s="3"/>
      <c r="V4" s="56" t="s">
        <v>161</v>
      </c>
      <c r="W4" s="3"/>
      <c r="X4" s="4"/>
    </row>
    <row r="5" spans="1:24" ht="25.5" customHeight="1">
      <c r="A5" s="276" t="s">
        <v>224</v>
      </c>
      <c r="B5" s="277"/>
      <c r="C5" s="277"/>
      <c r="D5" s="277"/>
      <c r="E5" s="277"/>
      <c r="F5" s="277"/>
      <c r="G5" s="277"/>
      <c r="H5" s="277"/>
      <c r="I5" s="277"/>
      <c r="J5" s="277"/>
      <c r="K5" s="277"/>
      <c r="L5" s="277"/>
      <c r="M5" s="277"/>
      <c r="N5" s="277"/>
      <c r="O5" s="277"/>
      <c r="P5" s="277"/>
      <c r="Q5" s="277"/>
      <c r="R5" s="277"/>
      <c r="S5" s="277"/>
      <c r="T5" s="277"/>
      <c r="U5" s="277"/>
      <c r="V5" s="278"/>
      <c r="W5" s="3"/>
      <c r="X5" s="4"/>
    </row>
    <row r="6" spans="1:24" ht="25.5" customHeight="1" thickBot="1">
      <c r="A6" s="265" t="s">
        <v>32</v>
      </c>
      <c r="B6" s="255" t="s">
        <v>33</v>
      </c>
      <c r="C6" s="279" t="s">
        <v>139</v>
      </c>
      <c r="D6" s="267" t="s">
        <v>195</v>
      </c>
      <c r="E6" s="63"/>
      <c r="F6" s="63"/>
      <c r="G6" s="63"/>
      <c r="H6" s="63"/>
      <c r="I6" s="259" t="s">
        <v>1</v>
      </c>
      <c r="J6" s="267" t="s">
        <v>196</v>
      </c>
      <c r="K6" s="267" t="s">
        <v>197</v>
      </c>
      <c r="L6" s="259" t="s">
        <v>2</v>
      </c>
      <c r="M6" s="267" t="s">
        <v>205</v>
      </c>
      <c r="N6" s="259" t="s">
        <v>3</v>
      </c>
      <c r="O6" s="267" t="s">
        <v>198</v>
      </c>
      <c r="P6" s="263" t="s">
        <v>200</v>
      </c>
      <c r="Q6" s="264"/>
      <c r="R6" s="264"/>
      <c r="S6" s="264"/>
      <c r="T6" s="264"/>
      <c r="U6" s="257" t="s">
        <v>208</v>
      </c>
      <c r="V6" s="281" t="s">
        <v>6</v>
      </c>
      <c r="W6" s="3"/>
      <c r="X6" s="4"/>
    </row>
    <row r="7" spans="1:24" ht="51" customHeight="1" thickBot="1">
      <c r="A7" s="266"/>
      <c r="B7" s="256"/>
      <c r="C7" s="280"/>
      <c r="D7" s="256"/>
      <c r="E7" s="64" t="s">
        <v>184</v>
      </c>
      <c r="F7" s="64" t="s">
        <v>185</v>
      </c>
      <c r="G7" s="64" t="s">
        <v>186</v>
      </c>
      <c r="H7" s="64" t="s">
        <v>187</v>
      </c>
      <c r="I7" s="256"/>
      <c r="J7" s="256"/>
      <c r="K7" s="256"/>
      <c r="L7" s="256"/>
      <c r="M7" s="256"/>
      <c r="N7" s="256"/>
      <c r="O7" s="256"/>
      <c r="P7" s="65" t="s">
        <v>199</v>
      </c>
      <c r="Q7" s="65" t="s">
        <v>206</v>
      </c>
      <c r="R7" s="66" t="s">
        <v>4</v>
      </c>
      <c r="S7" s="65" t="s">
        <v>207</v>
      </c>
      <c r="T7" s="66" t="s">
        <v>5</v>
      </c>
      <c r="U7" s="258"/>
      <c r="V7" s="282"/>
      <c r="W7" s="5"/>
      <c r="X7" s="5"/>
    </row>
    <row r="8" spans="1:24" ht="18" customHeight="1" thickBot="1">
      <c r="A8" s="275" t="s">
        <v>213</v>
      </c>
      <c r="B8" s="275"/>
      <c r="C8" s="275"/>
      <c r="D8" s="275"/>
      <c r="E8" s="275"/>
      <c r="F8" s="275"/>
      <c r="G8" s="275"/>
      <c r="H8" s="275"/>
      <c r="I8" s="275"/>
      <c r="J8" s="275"/>
      <c r="K8" s="275"/>
      <c r="L8" s="275"/>
      <c r="M8" s="275"/>
      <c r="N8" s="275"/>
      <c r="O8" s="275"/>
      <c r="P8" s="275"/>
      <c r="Q8" s="275"/>
      <c r="R8" s="275"/>
      <c r="S8" s="275"/>
      <c r="T8" s="275"/>
      <c r="U8" s="275"/>
      <c r="V8" s="275"/>
      <c r="W8" s="6"/>
      <c r="X8" s="5"/>
    </row>
    <row r="9" spans="1:22" s="121" customFormat="1" ht="45" customHeight="1">
      <c r="A9" s="221">
        <v>1</v>
      </c>
      <c r="B9" s="127">
        <v>1</v>
      </c>
      <c r="C9" s="128"/>
      <c r="D9" s="128">
        <v>63</v>
      </c>
      <c r="E9" s="128">
        <v>6409</v>
      </c>
      <c r="F9" s="128">
        <v>6351</v>
      </c>
      <c r="G9" s="128">
        <v>307</v>
      </c>
      <c r="H9" s="128">
        <v>66000000000</v>
      </c>
      <c r="I9" s="131" t="s">
        <v>181</v>
      </c>
      <c r="J9" s="131" t="s">
        <v>182</v>
      </c>
      <c r="K9" s="131" t="s">
        <v>263</v>
      </c>
      <c r="L9" s="128" t="s">
        <v>9</v>
      </c>
      <c r="M9" s="219">
        <v>10000</v>
      </c>
      <c r="N9" s="219">
        <v>2019</v>
      </c>
      <c r="O9" s="219">
        <v>0</v>
      </c>
      <c r="P9" s="219">
        <v>10000</v>
      </c>
      <c r="Q9" s="219">
        <v>0</v>
      </c>
      <c r="R9" s="219">
        <v>0</v>
      </c>
      <c r="S9" s="236">
        <v>10000</v>
      </c>
      <c r="T9" s="219">
        <v>0</v>
      </c>
      <c r="U9" s="219">
        <v>0</v>
      </c>
      <c r="V9" s="134"/>
    </row>
    <row r="10" spans="1:22" s="121" customFormat="1" ht="44.25" customHeight="1" thickBot="1">
      <c r="A10" s="221">
        <v>2</v>
      </c>
      <c r="B10" s="127"/>
      <c r="C10" s="128"/>
      <c r="D10" s="128">
        <v>53</v>
      </c>
      <c r="E10" s="128">
        <v>6409</v>
      </c>
      <c r="F10" s="128">
        <v>5331</v>
      </c>
      <c r="G10" s="128">
        <v>307</v>
      </c>
      <c r="H10" s="128">
        <v>33000000000</v>
      </c>
      <c r="I10" s="131" t="s">
        <v>181</v>
      </c>
      <c r="J10" s="131" t="s">
        <v>182</v>
      </c>
      <c r="K10" s="131" t="s">
        <v>264</v>
      </c>
      <c r="L10" s="128" t="s">
        <v>9</v>
      </c>
      <c r="M10" s="219">
        <v>10000</v>
      </c>
      <c r="N10" s="219">
        <v>2019</v>
      </c>
      <c r="O10" s="219">
        <v>0</v>
      </c>
      <c r="P10" s="219">
        <v>10000</v>
      </c>
      <c r="Q10" s="219">
        <v>0</v>
      </c>
      <c r="R10" s="219">
        <v>0</v>
      </c>
      <c r="S10" s="236">
        <v>10000</v>
      </c>
      <c r="T10" s="219">
        <v>0</v>
      </c>
      <c r="U10" s="219">
        <v>0</v>
      </c>
      <c r="V10" s="134"/>
    </row>
    <row r="11" spans="1:22" ht="18.75" customHeight="1" thickBot="1">
      <c r="A11" s="260" t="s">
        <v>225</v>
      </c>
      <c r="B11" s="261"/>
      <c r="C11" s="261"/>
      <c r="D11" s="261"/>
      <c r="E11" s="261"/>
      <c r="F11" s="261"/>
      <c r="G11" s="261"/>
      <c r="H11" s="261"/>
      <c r="I11" s="261"/>
      <c r="J11" s="261"/>
      <c r="K11" s="261"/>
      <c r="L11" s="262"/>
      <c r="M11" s="58">
        <f>M10+M9</f>
        <v>20000</v>
      </c>
      <c r="N11" s="58"/>
      <c r="O11" s="58">
        <f>O10</f>
        <v>0</v>
      </c>
      <c r="P11" s="58">
        <f>P10+P9</f>
        <v>20000</v>
      </c>
      <c r="Q11" s="58">
        <f>Q10</f>
        <v>0</v>
      </c>
      <c r="R11" s="58" t="e">
        <f>R10+#REF!+#REF!</f>
        <v>#REF!</v>
      </c>
      <c r="S11" s="58">
        <f>S10+S9</f>
        <v>20000</v>
      </c>
      <c r="T11" s="58">
        <f>T10+T9</f>
        <v>0</v>
      </c>
      <c r="U11" s="58">
        <f>U10+U9</f>
        <v>0</v>
      </c>
      <c r="V11" s="59"/>
    </row>
    <row r="12" spans="1:22" ht="12.75">
      <c r="A12" s="40"/>
      <c r="B12" s="40"/>
      <c r="C12" s="40"/>
      <c r="D12" s="40"/>
      <c r="E12" s="40"/>
      <c r="F12" s="40"/>
      <c r="G12" s="40"/>
      <c r="H12" s="40"/>
      <c r="I12" s="40"/>
      <c r="J12" s="40"/>
      <c r="K12" s="40"/>
      <c r="L12" s="40"/>
      <c r="M12" s="40"/>
      <c r="N12" s="40"/>
      <c r="O12" s="40"/>
      <c r="P12" s="40"/>
      <c r="Q12" s="40"/>
      <c r="R12" s="40"/>
      <c r="S12" s="40"/>
      <c r="T12" s="40"/>
      <c r="U12" s="40"/>
      <c r="V12" s="40"/>
    </row>
  </sheetData>
  <sheetProtection/>
  <mergeCells count="18">
    <mergeCell ref="A8:V8"/>
    <mergeCell ref="A11:L11"/>
    <mergeCell ref="A1:P1"/>
    <mergeCell ref="A5:V5"/>
    <mergeCell ref="A6:A7"/>
    <mergeCell ref="B6:B7"/>
    <mergeCell ref="C6:C7"/>
    <mergeCell ref="D6:D7"/>
    <mergeCell ref="I6:I7"/>
    <mergeCell ref="P6:T6"/>
    <mergeCell ref="U6:U7"/>
    <mergeCell ref="V6:V7"/>
    <mergeCell ref="J6:J7"/>
    <mergeCell ref="K6:K7"/>
    <mergeCell ref="L6:L7"/>
    <mergeCell ref="M6:M7"/>
    <mergeCell ref="N6:N7"/>
    <mergeCell ref="O6:O7"/>
  </mergeCells>
  <printOptions/>
  <pageMargins left="0.7086614173228347" right="0.7086614173228347" top="0.7874015748031497" bottom="0.7874015748031497" header="0.31496062992125984" footer="0.31496062992125984"/>
  <pageSetup firstPageNumber="172" useFirstPageNumber="1" fitToHeight="0" fitToWidth="1" horizontalDpi="600" verticalDpi="600" orientation="landscape" paperSize="9" scale="65" r:id="rId1"/>
  <headerFooter>
    <oddFooter xml:space="preserve">&amp;L&amp;"Arial,Kurzíva"Zastupitelstvo Olomouckého kraje 17-12-2018
6. - Rozpočet Olomouckého kraje 2019 - návrh rozpočtu
Příloha č. 5d): Nové nákupy PO na rok 2019&amp;R&amp;"Arial,Kurzíva"Strana &amp;P (Celkem 179) </oddFooter>
  </headerFooter>
</worksheet>
</file>

<file path=xl/worksheets/sheet2.xml><?xml version="1.0" encoding="utf-8"?>
<worksheet xmlns="http://schemas.openxmlformats.org/spreadsheetml/2006/main" xmlns:r="http://schemas.openxmlformats.org/officeDocument/2006/relationships">
  <sheetPr>
    <tabColor rgb="FFFF0000"/>
    <outlinePr summaryBelow="0" summaryRight="0"/>
  </sheetPr>
  <dimension ref="A1:X33"/>
  <sheetViews>
    <sheetView showGridLines="0" view="pageBreakPreview" zoomScaleSheetLayoutView="100" zoomScalePageLayoutView="0" workbookViewId="0" topLeftCell="A16">
      <selection activeCell="K18" sqref="K18"/>
    </sheetView>
  </sheetViews>
  <sheetFormatPr defaultColWidth="9.140625" defaultRowHeight="12.75"/>
  <cols>
    <col min="1" max="1" width="5.421875" style="0" customWidth="1"/>
    <col min="2" max="2" width="8.28125" style="0" hidden="1" customWidth="1"/>
    <col min="3" max="3" width="3.7109375" style="0" bestFit="1" customWidth="1"/>
    <col min="4" max="4" width="4.28125" style="0" customWidth="1"/>
    <col min="5" max="6" width="4.421875" style="0" hidden="1" customWidth="1"/>
    <col min="7" max="7" width="3.57421875" style="0" hidden="1" customWidth="1"/>
    <col min="8" max="8" width="10.421875" style="0" hidden="1" customWidth="1"/>
    <col min="9" max="9" width="35.7109375" style="0" customWidth="1"/>
    <col min="10" max="10" width="22.7109375" style="0" customWidth="1"/>
    <col min="11" max="11" width="42.7109375" style="0" customWidth="1"/>
    <col min="12" max="12" width="2.7109375" style="0" customWidth="1"/>
    <col min="13" max="14" width="8.7109375" style="0" customWidth="1"/>
    <col min="15" max="17" width="9.7109375" style="0" customWidth="1"/>
    <col min="18" max="18" width="9.7109375" style="0" hidden="1" customWidth="1"/>
    <col min="19" max="20" width="9.7109375" style="0" customWidth="1"/>
    <col min="21" max="22" width="10.7109375" style="0" customWidth="1"/>
    <col min="23" max="23" width="0.42578125" style="0" customWidth="1"/>
    <col min="24" max="24" width="0.13671875" style="0" customWidth="1"/>
  </cols>
  <sheetData>
    <row r="1" spans="1:24" ht="17.25" customHeight="1">
      <c r="A1" s="274" t="s">
        <v>201</v>
      </c>
      <c r="B1" s="274"/>
      <c r="C1" s="274"/>
      <c r="D1" s="274"/>
      <c r="E1" s="274"/>
      <c r="F1" s="274"/>
      <c r="G1" s="274"/>
      <c r="H1" s="274"/>
      <c r="I1" s="274"/>
      <c r="J1" s="274"/>
      <c r="K1" s="274"/>
      <c r="L1" s="274"/>
      <c r="M1" s="274"/>
      <c r="N1" s="274"/>
      <c r="O1" s="274"/>
      <c r="P1" s="274"/>
      <c r="Q1" s="3"/>
      <c r="R1" s="3"/>
      <c r="S1" s="3"/>
      <c r="T1" s="3"/>
      <c r="U1" s="3"/>
      <c r="V1" s="3"/>
      <c r="W1" s="3"/>
      <c r="X1" s="4"/>
    </row>
    <row r="2" spans="1:24" ht="12.75" customHeight="1">
      <c r="A2" s="57" t="s">
        <v>202</v>
      </c>
      <c r="B2" s="3"/>
      <c r="C2" s="3"/>
      <c r="D2" s="3"/>
      <c r="E2" s="3"/>
      <c r="F2" s="3"/>
      <c r="G2" s="3"/>
      <c r="H2" s="3"/>
      <c r="I2" s="3"/>
      <c r="J2" s="3"/>
      <c r="K2" s="55" t="s">
        <v>212</v>
      </c>
      <c r="L2" s="3"/>
      <c r="M2" s="3"/>
      <c r="N2" s="3"/>
      <c r="O2" s="3"/>
      <c r="P2" s="3"/>
      <c r="Q2" s="3"/>
      <c r="R2" s="3"/>
      <c r="S2" s="3"/>
      <c r="T2" s="3"/>
      <c r="U2" s="3"/>
      <c r="V2" s="3"/>
      <c r="W2" s="3"/>
      <c r="X2" s="4"/>
    </row>
    <row r="3" spans="1:24" ht="12.75" customHeight="1">
      <c r="A3" s="57" t="s">
        <v>203</v>
      </c>
      <c r="B3" s="3"/>
      <c r="C3" s="3"/>
      <c r="D3" s="3"/>
      <c r="E3" s="3"/>
      <c r="F3" s="3"/>
      <c r="G3" s="3"/>
      <c r="H3" s="3"/>
      <c r="I3" s="3"/>
      <c r="J3" s="3"/>
      <c r="K3" s="3"/>
      <c r="L3" s="3"/>
      <c r="M3" s="3"/>
      <c r="N3" s="3"/>
      <c r="O3" s="3"/>
      <c r="P3" s="3"/>
      <c r="Q3" s="3"/>
      <c r="R3" s="3"/>
      <c r="S3" s="3"/>
      <c r="T3" s="3"/>
      <c r="U3" s="3"/>
      <c r="V3" s="3"/>
      <c r="W3" s="3"/>
      <c r="X3" s="4"/>
    </row>
    <row r="4" spans="1:24" ht="25.5" customHeight="1" thickBot="1">
      <c r="A4" s="3"/>
      <c r="B4" s="3"/>
      <c r="C4" s="3"/>
      <c r="D4" s="3"/>
      <c r="E4" s="3"/>
      <c r="F4" s="3"/>
      <c r="G4" s="3"/>
      <c r="H4" s="3"/>
      <c r="I4" s="3"/>
      <c r="J4" s="3"/>
      <c r="K4" s="3"/>
      <c r="L4" s="3"/>
      <c r="M4" s="3"/>
      <c r="N4" s="3"/>
      <c r="O4" s="3"/>
      <c r="P4" s="3"/>
      <c r="Q4" s="3"/>
      <c r="R4" s="3"/>
      <c r="S4" s="3"/>
      <c r="T4" s="3"/>
      <c r="U4" s="3"/>
      <c r="V4" s="56" t="s">
        <v>161</v>
      </c>
      <c r="W4" s="3"/>
      <c r="X4" s="4"/>
    </row>
    <row r="5" spans="1:24" ht="25.5" customHeight="1">
      <c r="A5" s="276" t="s">
        <v>204</v>
      </c>
      <c r="B5" s="277"/>
      <c r="C5" s="277"/>
      <c r="D5" s="277"/>
      <c r="E5" s="277"/>
      <c r="F5" s="277"/>
      <c r="G5" s="277"/>
      <c r="H5" s="277"/>
      <c r="I5" s="277"/>
      <c r="J5" s="277"/>
      <c r="K5" s="277"/>
      <c r="L5" s="277"/>
      <c r="M5" s="277"/>
      <c r="N5" s="277"/>
      <c r="O5" s="277"/>
      <c r="P5" s="277"/>
      <c r="Q5" s="277"/>
      <c r="R5" s="277"/>
      <c r="S5" s="277"/>
      <c r="T5" s="277"/>
      <c r="U5" s="277"/>
      <c r="V5" s="278"/>
      <c r="W5" s="3"/>
      <c r="X5" s="4"/>
    </row>
    <row r="6" spans="1:24" ht="25.5" customHeight="1" thickBot="1">
      <c r="A6" s="265" t="s">
        <v>32</v>
      </c>
      <c r="B6" s="255" t="s">
        <v>33</v>
      </c>
      <c r="C6" s="279" t="s">
        <v>139</v>
      </c>
      <c r="D6" s="267" t="s">
        <v>195</v>
      </c>
      <c r="E6" s="63"/>
      <c r="F6" s="63"/>
      <c r="G6" s="63"/>
      <c r="H6" s="63"/>
      <c r="I6" s="259" t="s">
        <v>1</v>
      </c>
      <c r="J6" s="267" t="s">
        <v>196</v>
      </c>
      <c r="K6" s="267" t="s">
        <v>197</v>
      </c>
      <c r="L6" s="259" t="s">
        <v>2</v>
      </c>
      <c r="M6" s="267" t="s">
        <v>205</v>
      </c>
      <c r="N6" s="259" t="s">
        <v>3</v>
      </c>
      <c r="O6" s="267" t="s">
        <v>198</v>
      </c>
      <c r="P6" s="263">
        <v>2019</v>
      </c>
      <c r="Q6" s="264"/>
      <c r="R6" s="264"/>
      <c r="S6" s="264"/>
      <c r="T6" s="264"/>
      <c r="U6" s="257" t="s">
        <v>208</v>
      </c>
      <c r="V6" s="281" t="s">
        <v>6</v>
      </c>
      <c r="W6" s="3"/>
      <c r="X6" s="4"/>
    </row>
    <row r="7" spans="1:24" ht="51" customHeight="1" thickBot="1">
      <c r="A7" s="266"/>
      <c r="B7" s="256"/>
      <c r="C7" s="280"/>
      <c r="D7" s="256"/>
      <c r="E7" s="64" t="s">
        <v>184</v>
      </c>
      <c r="F7" s="64" t="s">
        <v>185</v>
      </c>
      <c r="G7" s="64" t="s">
        <v>186</v>
      </c>
      <c r="H7" s="64" t="s">
        <v>187</v>
      </c>
      <c r="I7" s="256"/>
      <c r="J7" s="256"/>
      <c r="K7" s="256"/>
      <c r="L7" s="256"/>
      <c r="M7" s="256"/>
      <c r="N7" s="256"/>
      <c r="O7" s="256"/>
      <c r="P7" s="65" t="s">
        <v>199</v>
      </c>
      <c r="Q7" s="65" t="s">
        <v>206</v>
      </c>
      <c r="R7" s="66" t="s">
        <v>4</v>
      </c>
      <c r="S7" s="65" t="s">
        <v>265</v>
      </c>
      <c r="T7" s="66" t="s">
        <v>5</v>
      </c>
      <c r="U7" s="258"/>
      <c r="V7" s="282"/>
      <c r="W7" s="5"/>
      <c r="X7" s="5"/>
    </row>
    <row r="8" spans="1:24" ht="18" customHeight="1" thickBot="1">
      <c r="A8" s="275" t="s">
        <v>209</v>
      </c>
      <c r="B8" s="275"/>
      <c r="C8" s="275"/>
      <c r="D8" s="275"/>
      <c r="E8" s="275"/>
      <c r="F8" s="275"/>
      <c r="G8" s="275"/>
      <c r="H8" s="275"/>
      <c r="I8" s="275"/>
      <c r="J8" s="275"/>
      <c r="K8" s="275"/>
      <c r="L8" s="275"/>
      <c r="M8" s="275"/>
      <c r="N8" s="275"/>
      <c r="O8" s="275"/>
      <c r="P8" s="275"/>
      <c r="Q8" s="275"/>
      <c r="R8" s="275"/>
      <c r="S8" s="275"/>
      <c r="T8" s="275"/>
      <c r="U8" s="275"/>
      <c r="V8" s="275"/>
      <c r="W8" s="6"/>
      <c r="X8" s="5"/>
    </row>
    <row r="9" spans="1:24" ht="64.5" customHeight="1">
      <c r="A9" s="72">
        <v>1</v>
      </c>
      <c r="B9" s="73">
        <v>1</v>
      </c>
      <c r="C9" s="74" t="s">
        <v>14</v>
      </c>
      <c r="D9" s="74">
        <v>63</v>
      </c>
      <c r="E9" s="74">
        <v>3121</v>
      </c>
      <c r="F9" s="74">
        <v>6351</v>
      </c>
      <c r="G9" s="74">
        <v>10</v>
      </c>
      <c r="H9" s="74">
        <v>66010001111</v>
      </c>
      <c r="I9" s="75" t="s">
        <v>88</v>
      </c>
      <c r="J9" s="75" t="s">
        <v>107</v>
      </c>
      <c r="K9" s="80" t="s">
        <v>266</v>
      </c>
      <c r="L9" s="74" t="s">
        <v>9</v>
      </c>
      <c r="M9" s="76">
        <v>195</v>
      </c>
      <c r="N9" s="77">
        <v>2019</v>
      </c>
      <c r="O9" s="76">
        <v>0</v>
      </c>
      <c r="P9" s="76">
        <v>195</v>
      </c>
      <c r="Q9" s="76">
        <v>100</v>
      </c>
      <c r="R9" s="76">
        <v>0</v>
      </c>
      <c r="S9" s="230">
        <v>95</v>
      </c>
      <c r="T9" s="76">
        <v>0</v>
      </c>
      <c r="U9" s="78">
        <v>0</v>
      </c>
      <c r="V9" s="79"/>
      <c r="W9" s="6"/>
      <c r="X9" s="5"/>
    </row>
    <row r="10" spans="1:24" ht="73.5" customHeight="1">
      <c r="A10" s="72">
        <v>2</v>
      </c>
      <c r="B10" s="73">
        <v>8</v>
      </c>
      <c r="C10" s="74" t="s">
        <v>7</v>
      </c>
      <c r="D10" s="74">
        <v>63</v>
      </c>
      <c r="E10" s="74">
        <v>3122</v>
      </c>
      <c r="F10" s="74">
        <v>6351</v>
      </c>
      <c r="G10" s="74">
        <v>10</v>
      </c>
      <c r="H10" s="74">
        <v>66010001120</v>
      </c>
      <c r="I10" s="75" t="s">
        <v>89</v>
      </c>
      <c r="J10" s="75" t="s">
        <v>90</v>
      </c>
      <c r="K10" s="75" t="s">
        <v>91</v>
      </c>
      <c r="L10" s="74" t="s">
        <v>9</v>
      </c>
      <c r="M10" s="76">
        <v>165</v>
      </c>
      <c r="N10" s="77">
        <v>2019</v>
      </c>
      <c r="O10" s="76">
        <v>0</v>
      </c>
      <c r="P10" s="76">
        <v>165</v>
      </c>
      <c r="Q10" s="76">
        <v>0</v>
      </c>
      <c r="R10" s="76">
        <v>0</v>
      </c>
      <c r="S10" s="230">
        <v>165</v>
      </c>
      <c r="T10" s="76">
        <v>0</v>
      </c>
      <c r="U10" s="78">
        <v>0</v>
      </c>
      <c r="V10" s="79"/>
      <c r="W10" s="6"/>
      <c r="X10" s="5"/>
    </row>
    <row r="11" spans="1:24" ht="91.5" customHeight="1">
      <c r="A11" s="72">
        <v>3</v>
      </c>
      <c r="B11" s="73">
        <v>1</v>
      </c>
      <c r="C11" s="74" t="s">
        <v>14</v>
      </c>
      <c r="D11" s="74">
        <v>63</v>
      </c>
      <c r="E11" s="74">
        <v>3122</v>
      </c>
      <c r="F11" s="74">
        <v>6351</v>
      </c>
      <c r="G11" s="74">
        <v>10</v>
      </c>
      <c r="H11" s="74">
        <v>66010001138</v>
      </c>
      <c r="I11" s="75" t="s">
        <v>92</v>
      </c>
      <c r="J11" s="75" t="s">
        <v>177</v>
      </c>
      <c r="K11" s="75" t="s">
        <v>93</v>
      </c>
      <c r="L11" s="74" t="s">
        <v>9</v>
      </c>
      <c r="M11" s="76">
        <v>134</v>
      </c>
      <c r="N11" s="77">
        <v>2019</v>
      </c>
      <c r="O11" s="76">
        <v>0</v>
      </c>
      <c r="P11" s="76">
        <v>134</v>
      </c>
      <c r="Q11" s="76">
        <v>0</v>
      </c>
      <c r="R11" s="76">
        <v>0</v>
      </c>
      <c r="S11" s="230">
        <v>134</v>
      </c>
      <c r="T11" s="76">
        <v>0</v>
      </c>
      <c r="U11" s="78">
        <v>0</v>
      </c>
      <c r="V11" s="79"/>
      <c r="W11" s="6"/>
      <c r="X11" s="5"/>
    </row>
    <row r="12" spans="1:24" ht="73.5" customHeight="1">
      <c r="A12" s="72">
        <v>4</v>
      </c>
      <c r="B12" s="73">
        <v>3</v>
      </c>
      <c r="C12" s="74" t="s">
        <v>7</v>
      </c>
      <c r="D12" s="74">
        <v>63</v>
      </c>
      <c r="E12" s="74">
        <v>3122</v>
      </c>
      <c r="F12" s="74">
        <v>6351</v>
      </c>
      <c r="G12" s="74">
        <v>10</v>
      </c>
      <c r="H12" s="74">
        <v>66010001150</v>
      </c>
      <c r="I12" s="75" t="s">
        <v>94</v>
      </c>
      <c r="J12" s="75" t="s">
        <v>95</v>
      </c>
      <c r="K12" s="80" t="s">
        <v>239</v>
      </c>
      <c r="L12" s="74" t="s">
        <v>9</v>
      </c>
      <c r="M12" s="76">
        <v>187</v>
      </c>
      <c r="N12" s="77">
        <v>2019</v>
      </c>
      <c r="O12" s="76">
        <v>0</v>
      </c>
      <c r="P12" s="76">
        <v>187</v>
      </c>
      <c r="Q12" s="76">
        <v>0</v>
      </c>
      <c r="R12" s="76">
        <v>0</v>
      </c>
      <c r="S12" s="230">
        <v>187</v>
      </c>
      <c r="T12" s="76">
        <v>0</v>
      </c>
      <c r="U12" s="78">
        <v>0</v>
      </c>
      <c r="V12" s="79"/>
      <c r="W12" s="6"/>
      <c r="X12" s="5"/>
    </row>
    <row r="13" spans="1:24" ht="73.5" customHeight="1">
      <c r="A13" s="72">
        <v>5</v>
      </c>
      <c r="B13" s="73">
        <v>1</v>
      </c>
      <c r="C13" s="74" t="s">
        <v>10</v>
      </c>
      <c r="D13" s="74">
        <v>63</v>
      </c>
      <c r="E13" s="74">
        <v>3122</v>
      </c>
      <c r="F13" s="74">
        <v>6351</v>
      </c>
      <c r="G13" s="74">
        <v>10</v>
      </c>
      <c r="H13" s="74">
        <v>66010001152</v>
      </c>
      <c r="I13" s="75" t="s">
        <v>96</v>
      </c>
      <c r="J13" s="75" t="s">
        <v>97</v>
      </c>
      <c r="K13" s="75" t="s">
        <v>98</v>
      </c>
      <c r="L13" s="74" t="s">
        <v>9</v>
      </c>
      <c r="M13" s="76">
        <v>144</v>
      </c>
      <c r="N13" s="77">
        <v>2019</v>
      </c>
      <c r="O13" s="76">
        <v>0</v>
      </c>
      <c r="P13" s="76">
        <v>144</v>
      </c>
      <c r="Q13" s="76">
        <v>0</v>
      </c>
      <c r="R13" s="76">
        <v>0</v>
      </c>
      <c r="S13" s="230">
        <v>144</v>
      </c>
      <c r="T13" s="76">
        <v>0</v>
      </c>
      <c r="U13" s="78">
        <v>0</v>
      </c>
      <c r="V13" s="79"/>
      <c r="W13" s="6"/>
      <c r="X13" s="5"/>
    </row>
    <row r="14" spans="1:24" ht="73.5" customHeight="1">
      <c r="A14" s="72">
        <v>6</v>
      </c>
      <c r="B14" s="81">
        <v>1</v>
      </c>
      <c r="C14" s="82" t="s">
        <v>10</v>
      </c>
      <c r="D14" s="74">
        <v>63</v>
      </c>
      <c r="E14" s="83">
        <v>3122</v>
      </c>
      <c r="F14" s="74">
        <v>6351</v>
      </c>
      <c r="G14" s="74">
        <v>10</v>
      </c>
      <c r="H14" s="74">
        <v>66010001152</v>
      </c>
      <c r="I14" s="84" t="s">
        <v>96</v>
      </c>
      <c r="J14" s="84" t="s">
        <v>154</v>
      </c>
      <c r="K14" s="84" t="s">
        <v>155</v>
      </c>
      <c r="L14" s="81" t="s">
        <v>9</v>
      </c>
      <c r="M14" s="85">
        <v>133</v>
      </c>
      <c r="N14" s="86">
        <v>2019</v>
      </c>
      <c r="O14" s="85">
        <v>0</v>
      </c>
      <c r="P14" s="85">
        <v>133</v>
      </c>
      <c r="Q14" s="85">
        <v>0</v>
      </c>
      <c r="R14" s="85">
        <v>0</v>
      </c>
      <c r="S14" s="231">
        <v>133</v>
      </c>
      <c r="T14" s="85">
        <v>0</v>
      </c>
      <c r="U14" s="87">
        <v>0</v>
      </c>
      <c r="V14" s="88"/>
      <c r="W14" s="6"/>
      <c r="X14" s="5"/>
    </row>
    <row r="15" spans="1:24" ht="73.5" customHeight="1">
      <c r="A15" s="72">
        <v>7</v>
      </c>
      <c r="B15" s="73">
        <v>10</v>
      </c>
      <c r="C15" s="74" t="s">
        <v>7</v>
      </c>
      <c r="D15" s="74">
        <v>63</v>
      </c>
      <c r="E15" s="74">
        <v>3122</v>
      </c>
      <c r="F15" s="74">
        <v>6351</v>
      </c>
      <c r="G15" s="74">
        <v>10</v>
      </c>
      <c r="H15" s="74">
        <v>66010001160</v>
      </c>
      <c r="I15" s="75" t="s">
        <v>99</v>
      </c>
      <c r="J15" s="75" t="s">
        <v>100</v>
      </c>
      <c r="K15" s="80" t="s">
        <v>240</v>
      </c>
      <c r="L15" s="74" t="s">
        <v>9</v>
      </c>
      <c r="M15" s="76">
        <v>140</v>
      </c>
      <c r="N15" s="77">
        <v>2019</v>
      </c>
      <c r="O15" s="76">
        <v>0</v>
      </c>
      <c r="P15" s="76">
        <v>140</v>
      </c>
      <c r="Q15" s="76">
        <v>0</v>
      </c>
      <c r="R15" s="76">
        <v>0</v>
      </c>
      <c r="S15" s="230">
        <v>140</v>
      </c>
      <c r="T15" s="76">
        <v>0</v>
      </c>
      <c r="U15" s="78">
        <v>0</v>
      </c>
      <c r="V15" s="79"/>
      <c r="W15" s="6"/>
      <c r="X15" s="5"/>
    </row>
    <row r="16" spans="1:24" ht="105.75" customHeight="1">
      <c r="A16" s="72">
        <v>8</v>
      </c>
      <c r="B16" s="73">
        <v>1</v>
      </c>
      <c r="C16" s="74" t="s">
        <v>7</v>
      </c>
      <c r="D16" s="74">
        <v>63</v>
      </c>
      <c r="E16" s="74">
        <v>3122</v>
      </c>
      <c r="F16" s="74">
        <v>6351</v>
      </c>
      <c r="G16" s="74">
        <v>10</v>
      </c>
      <c r="H16" s="74">
        <v>66010001160</v>
      </c>
      <c r="I16" s="75" t="s">
        <v>99</v>
      </c>
      <c r="J16" s="75" t="s">
        <v>101</v>
      </c>
      <c r="K16" s="80" t="s">
        <v>241</v>
      </c>
      <c r="L16" s="74" t="s">
        <v>9</v>
      </c>
      <c r="M16" s="76">
        <v>109</v>
      </c>
      <c r="N16" s="77">
        <v>2019</v>
      </c>
      <c r="O16" s="76">
        <v>0</v>
      </c>
      <c r="P16" s="76">
        <v>109</v>
      </c>
      <c r="Q16" s="76">
        <v>0</v>
      </c>
      <c r="R16" s="76">
        <v>0</v>
      </c>
      <c r="S16" s="230">
        <v>109</v>
      </c>
      <c r="T16" s="76">
        <v>0</v>
      </c>
      <c r="U16" s="78">
        <v>0</v>
      </c>
      <c r="V16" s="79"/>
      <c r="W16" s="6"/>
      <c r="X16" s="5"/>
    </row>
    <row r="17" spans="1:24" ht="73.5" customHeight="1">
      <c r="A17" s="72">
        <v>9</v>
      </c>
      <c r="B17" s="73">
        <v>2</v>
      </c>
      <c r="C17" s="74" t="s">
        <v>7</v>
      </c>
      <c r="D17" s="74">
        <v>63</v>
      </c>
      <c r="E17" s="74">
        <v>3127</v>
      </c>
      <c r="F17" s="74">
        <v>6351</v>
      </c>
      <c r="G17" s="74">
        <v>10</v>
      </c>
      <c r="H17" s="74">
        <v>66010001202</v>
      </c>
      <c r="I17" s="75" t="s">
        <v>102</v>
      </c>
      <c r="J17" s="75" t="s">
        <v>164</v>
      </c>
      <c r="K17" s="80" t="s">
        <v>269</v>
      </c>
      <c r="L17" s="74" t="s">
        <v>9</v>
      </c>
      <c r="M17" s="76">
        <v>150</v>
      </c>
      <c r="N17" s="77">
        <v>2019</v>
      </c>
      <c r="O17" s="76">
        <v>0</v>
      </c>
      <c r="P17" s="76">
        <v>150</v>
      </c>
      <c r="Q17" s="76">
        <v>0</v>
      </c>
      <c r="R17" s="76">
        <v>0</v>
      </c>
      <c r="S17" s="230">
        <v>150</v>
      </c>
      <c r="T17" s="76">
        <v>0</v>
      </c>
      <c r="U17" s="78">
        <v>0</v>
      </c>
      <c r="V17" s="79"/>
      <c r="W17" s="6"/>
      <c r="X17" s="5"/>
    </row>
    <row r="18" spans="1:24" ht="73.5" customHeight="1" thickBot="1">
      <c r="A18" s="72">
        <v>10</v>
      </c>
      <c r="B18" s="73">
        <v>5</v>
      </c>
      <c r="C18" s="74" t="s">
        <v>7</v>
      </c>
      <c r="D18" s="74">
        <v>63</v>
      </c>
      <c r="E18" s="74">
        <v>3127</v>
      </c>
      <c r="F18" s="74">
        <v>6351</v>
      </c>
      <c r="G18" s="74">
        <v>10</v>
      </c>
      <c r="H18" s="74">
        <v>66010001208</v>
      </c>
      <c r="I18" s="75" t="s">
        <v>103</v>
      </c>
      <c r="J18" s="75" t="s">
        <v>165</v>
      </c>
      <c r="K18" s="80" t="s">
        <v>242</v>
      </c>
      <c r="L18" s="74" t="s">
        <v>9</v>
      </c>
      <c r="M18" s="76">
        <v>140</v>
      </c>
      <c r="N18" s="77">
        <v>2019</v>
      </c>
      <c r="O18" s="76">
        <v>0</v>
      </c>
      <c r="P18" s="76">
        <v>140</v>
      </c>
      <c r="Q18" s="76">
        <v>0</v>
      </c>
      <c r="R18" s="76">
        <v>0</v>
      </c>
      <c r="S18" s="230">
        <v>140</v>
      </c>
      <c r="T18" s="76">
        <v>0</v>
      </c>
      <c r="U18" s="78">
        <v>0</v>
      </c>
      <c r="V18" s="79"/>
      <c r="W18" s="6"/>
      <c r="X18" s="5"/>
    </row>
    <row r="19" spans="1:24" ht="12.75" customHeight="1" thickBot="1">
      <c r="A19" s="268" t="s">
        <v>13</v>
      </c>
      <c r="B19" s="269"/>
      <c r="C19" s="270"/>
      <c r="D19" s="270"/>
      <c r="E19" s="270"/>
      <c r="F19" s="270"/>
      <c r="G19" s="270"/>
      <c r="H19" s="270"/>
      <c r="I19" s="270"/>
      <c r="J19" s="270"/>
      <c r="K19" s="270"/>
      <c r="L19" s="270"/>
      <c r="M19" s="89">
        <f>SUM(M9:M18)</f>
        <v>1497</v>
      </c>
      <c r="N19" s="89"/>
      <c r="O19" s="89">
        <f aca="true" t="shared" si="0" ref="O19:U19">SUM(O9:O18)</f>
        <v>0</v>
      </c>
      <c r="P19" s="89">
        <f t="shared" si="0"/>
        <v>1497</v>
      </c>
      <c r="Q19" s="89">
        <f t="shared" si="0"/>
        <v>100</v>
      </c>
      <c r="R19" s="89">
        <f t="shared" si="0"/>
        <v>0</v>
      </c>
      <c r="S19" s="234">
        <f t="shared" si="0"/>
        <v>1397</v>
      </c>
      <c r="T19" s="89">
        <f t="shared" si="0"/>
        <v>0</v>
      </c>
      <c r="U19" s="89">
        <f t="shared" si="0"/>
        <v>0</v>
      </c>
      <c r="V19" s="90"/>
      <c r="W19" s="6"/>
      <c r="X19" s="5"/>
    </row>
    <row r="20" spans="1:22" ht="15.75" thickBot="1">
      <c r="A20" s="271" t="s">
        <v>210</v>
      </c>
      <c r="B20" s="272"/>
      <c r="C20" s="272"/>
      <c r="D20" s="272"/>
      <c r="E20" s="272"/>
      <c r="F20" s="272"/>
      <c r="G20" s="272"/>
      <c r="H20" s="272"/>
      <c r="I20" s="272"/>
      <c r="J20" s="272"/>
      <c r="K20" s="272"/>
      <c r="L20" s="272"/>
      <c r="M20" s="272"/>
      <c r="N20" s="272"/>
      <c r="O20" s="272"/>
      <c r="P20" s="272"/>
      <c r="Q20" s="272"/>
      <c r="R20" s="272"/>
      <c r="S20" s="272"/>
      <c r="T20" s="272"/>
      <c r="U20" s="272"/>
      <c r="V20" s="273"/>
    </row>
    <row r="21" spans="1:22" ht="45">
      <c r="A21" s="91">
        <v>1</v>
      </c>
      <c r="B21" s="92">
        <v>19</v>
      </c>
      <c r="C21" s="92" t="s">
        <v>7</v>
      </c>
      <c r="D21" s="92">
        <v>63</v>
      </c>
      <c r="E21" s="92">
        <v>3122</v>
      </c>
      <c r="F21" s="92">
        <v>6351</v>
      </c>
      <c r="G21" s="92">
        <v>10</v>
      </c>
      <c r="H21" s="92">
        <v>66010001160</v>
      </c>
      <c r="I21" s="93" t="s">
        <v>99</v>
      </c>
      <c r="J21" s="94" t="s">
        <v>104</v>
      </c>
      <c r="K21" s="92"/>
      <c r="L21" s="92" t="s">
        <v>9</v>
      </c>
      <c r="M21" s="95">
        <v>52</v>
      </c>
      <c r="N21" s="92">
        <v>2019</v>
      </c>
      <c r="O21" s="96">
        <v>0</v>
      </c>
      <c r="P21" s="96">
        <v>52</v>
      </c>
      <c r="Q21" s="96">
        <v>0</v>
      </c>
      <c r="R21" s="96">
        <v>0</v>
      </c>
      <c r="S21" s="233">
        <v>52</v>
      </c>
      <c r="T21" s="96">
        <v>0</v>
      </c>
      <c r="U21" s="96">
        <v>0</v>
      </c>
      <c r="V21" s="97"/>
    </row>
    <row r="22" spans="1:22" ht="45">
      <c r="A22" s="91">
        <v>2</v>
      </c>
      <c r="B22" s="92">
        <v>20</v>
      </c>
      <c r="C22" s="92" t="s">
        <v>7</v>
      </c>
      <c r="D22" s="92">
        <v>63</v>
      </c>
      <c r="E22" s="92">
        <v>3122</v>
      </c>
      <c r="F22" s="92">
        <v>6351</v>
      </c>
      <c r="G22" s="92">
        <v>10</v>
      </c>
      <c r="H22" s="92">
        <v>66010001160</v>
      </c>
      <c r="I22" s="98" t="s">
        <v>99</v>
      </c>
      <c r="J22" s="94" t="s">
        <v>105</v>
      </c>
      <c r="K22" s="92"/>
      <c r="L22" s="92" t="s">
        <v>9</v>
      </c>
      <c r="M22" s="95">
        <v>58</v>
      </c>
      <c r="N22" s="92">
        <v>2019</v>
      </c>
      <c r="O22" s="96">
        <v>0</v>
      </c>
      <c r="P22" s="96">
        <v>58</v>
      </c>
      <c r="Q22" s="96">
        <v>0</v>
      </c>
      <c r="R22" s="96">
        <v>0</v>
      </c>
      <c r="S22" s="233">
        <v>58</v>
      </c>
      <c r="T22" s="96">
        <v>0</v>
      </c>
      <c r="U22" s="96">
        <v>0</v>
      </c>
      <c r="V22" s="97"/>
    </row>
    <row r="23" spans="1:22" ht="22.5">
      <c r="A23" s="99">
        <v>3</v>
      </c>
      <c r="B23" s="100">
        <v>4</v>
      </c>
      <c r="C23" s="100" t="s">
        <v>7</v>
      </c>
      <c r="D23" s="101">
        <v>63</v>
      </c>
      <c r="E23" s="100">
        <v>3133</v>
      </c>
      <c r="F23" s="102">
        <v>6351</v>
      </c>
      <c r="G23" s="102">
        <v>10</v>
      </c>
      <c r="H23" s="102">
        <v>66010001400</v>
      </c>
      <c r="I23" s="98" t="s">
        <v>106</v>
      </c>
      <c r="J23" s="103" t="s">
        <v>107</v>
      </c>
      <c r="K23" s="92"/>
      <c r="L23" s="92" t="s">
        <v>9</v>
      </c>
      <c r="M23" s="95">
        <v>80</v>
      </c>
      <c r="N23" s="92">
        <v>2019</v>
      </c>
      <c r="O23" s="96">
        <v>0</v>
      </c>
      <c r="P23" s="96">
        <v>80</v>
      </c>
      <c r="Q23" s="96">
        <v>0</v>
      </c>
      <c r="R23" s="96"/>
      <c r="S23" s="233">
        <v>80</v>
      </c>
      <c r="T23" s="96"/>
      <c r="U23" s="96"/>
      <c r="V23" s="97"/>
    </row>
    <row r="24" spans="1:22" ht="23.25" thickBot="1">
      <c r="A24" s="104">
        <v>4</v>
      </c>
      <c r="B24" s="105"/>
      <c r="C24" s="105" t="s">
        <v>7</v>
      </c>
      <c r="D24" s="106">
        <v>53</v>
      </c>
      <c r="E24" s="107">
        <v>3114</v>
      </c>
      <c r="F24" s="108">
        <v>5331</v>
      </c>
      <c r="G24" s="108">
        <v>303</v>
      </c>
      <c r="H24" s="108">
        <v>33010001032</v>
      </c>
      <c r="I24" s="109" t="s">
        <v>192</v>
      </c>
      <c r="J24" s="110" t="s">
        <v>191</v>
      </c>
      <c r="K24" s="105"/>
      <c r="L24" s="105"/>
      <c r="M24" s="111">
        <v>100</v>
      </c>
      <c r="N24" s="105">
        <v>2019</v>
      </c>
      <c r="O24" s="112">
        <v>0</v>
      </c>
      <c r="P24" s="112">
        <v>100</v>
      </c>
      <c r="Q24" s="112">
        <v>0</v>
      </c>
      <c r="R24" s="112"/>
      <c r="S24" s="233">
        <v>100</v>
      </c>
      <c r="T24" s="112"/>
      <c r="U24" s="112"/>
      <c r="V24" s="113" t="s">
        <v>193</v>
      </c>
    </row>
    <row r="25" spans="1:22" ht="13.5" thickBot="1">
      <c r="A25" s="268" t="s">
        <v>13</v>
      </c>
      <c r="B25" s="269"/>
      <c r="C25" s="270"/>
      <c r="D25" s="270"/>
      <c r="E25" s="270"/>
      <c r="F25" s="270"/>
      <c r="G25" s="270"/>
      <c r="H25" s="270"/>
      <c r="I25" s="270"/>
      <c r="J25" s="270"/>
      <c r="K25" s="270"/>
      <c r="L25" s="270"/>
      <c r="M25" s="32">
        <f>SUM(M21:M24)</f>
        <v>290</v>
      </c>
      <c r="N25" s="32">
        <v>0</v>
      </c>
      <c r="O25" s="32">
        <f aca="true" t="shared" si="1" ref="O25:U25">SUM(O21:O24)</f>
        <v>0</v>
      </c>
      <c r="P25" s="32">
        <f t="shared" si="1"/>
        <v>290</v>
      </c>
      <c r="Q25" s="32">
        <f t="shared" si="1"/>
        <v>0</v>
      </c>
      <c r="R25" s="32">
        <f t="shared" si="1"/>
        <v>0</v>
      </c>
      <c r="S25" s="232">
        <f t="shared" si="1"/>
        <v>290</v>
      </c>
      <c r="T25" s="32">
        <f t="shared" si="1"/>
        <v>0</v>
      </c>
      <c r="U25" s="32">
        <f t="shared" si="1"/>
        <v>0</v>
      </c>
      <c r="V25" s="35"/>
    </row>
    <row r="26" spans="1:22" ht="18.75" customHeight="1" thickBot="1">
      <c r="A26" s="260" t="s">
        <v>211</v>
      </c>
      <c r="B26" s="261"/>
      <c r="C26" s="261"/>
      <c r="D26" s="261"/>
      <c r="E26" s="261"/>
      <c r="F26" s="261"/>
      <c r="G26" s="261"/>
      <c r="H26" s="261"/>
      <c r="I26" s="261"/>
      <c r="J26" s="261"/>
      <c r="K26" s="261"/>
      <c r="L26" s="262"/>
      <c r="M26" s="58">
        <f>M19+M25</f>
        <v>1787</v>
      </c>
      <c r="N26" s="58">
        <f aca="true" t="shared" si="2" ref="N26:U26">N19+N25</f>
        <v>0</v>
      </c>
      <c r="O26" s="58">
        <f t="shared" si="2"/>
        <v>0</v>
      </c>
      <c r="P26" s="58">
        <f t="shared" si="2"/>
        <v>1787</v>
      </c>
      <c r="Q26" s="58">
        <f t="shared" si="2"/>
        <v>100</v>
      </c>
      <c r="R26" s="58">
        <f t="shared" si="2"/>
        <v>0</v>
      </c>
      <c r="S26" s="58">
        <f>S19+S25</f>
        <v>1687</v>
      </c>
      <c r="T26" s="58">
        <f t="shared" si="2"/>
        <v>0</v>
      </c>
      <c r="U26" s="58">
        <f t="shared" si="2"/>
        <v>0</v>
      </c>
      <c r="V26" s="59"/>
    </row>
    <row r="32" ht="12.75">
      <c r="J32" s="60"/>
    </row>
    <row r="33" ht="12.75">
      <c r="J33" s="60"/>
    </row>
  </sheetData>
  <sheetProtection/>
  <mergeCells count="21">
    <mergeCell ref="J6:J7"/>
    <mergeCell ref="M6:M7"/>
    <mergeCell ref="O6:O7"/>
    <mergeCell ref="A20:V20"/>
    <mergeCell ref="A1:P1"/>
    <mergeCell ref="A8:V8"/>
    <mergeCell ref="A5:V5"/>
    <mergeCell ref="C6:C7"/>
    <mergeCell ref="K6:K7"/>
    <mergeCell ref="V6:V7"/>
    <mergeCell ref="L6:L7"/>
    <mergeCell ref="B6:B7"/>
    <mergeCell ref="U6:U7"/>
    <mergeCell ref="N6:N7"/>
    <mergeCell ref="A26:L26"/>
    <mergeCell ref="P6:T6"/>
    <mergeCell ref="A6:A7"/>
    <mergeCell ref="D6:D7"/>
    <mergeCell ref="I6:I7"/>
    <mergeCell ref="A25:L25"/>
    <mergeCell ref="A19:L19"/>
  </mergeCells>
  <printOptions/>
  <pageMargins left="0.7086614173228347" right="0.7086614173228347" top="0.7874015748031497" bottom="0.7874015748031497" header="0.31496062992125984" footer="0.31496062992125984"/>
  <pageSetup firstPageNumber="158" useFirstPageNumber="1" fitToHeight="0" horizontalDpi="600" verticalDpi="600" orientation="landscape" paperSize="9" scale="65" r:id="rId1"/>
  <headerFooter>
    <oddFooter xml:space="preserve">&amp;L&amp;"Arial,Kurzíva"Zastupitelstvo Olomouckého kraje 17-12-2018
6. - Rozpočet Olomouckého kraje 2019 - návrh rozpočtu
Příloha č. 5d): Nové nákupy PO na rok 2019&amp;R&amp;"Arial,Kurzíva"Strana &amp;P (Celkem 179) </oddFooter>
  </headerFooter>
  <rowBreaks count="1" manualBreakCount="1">
    <brk id="14" max="23" man="1"/>
  </rowBreaks>
</worksheet>
</file>

<file path=xl/worksheets/sheet3.xml><?xml version="1.0" encoding="utf-8"?>
<worksheet xmlns="http://schemas.openxmlformats.org/spreadsheetml/2006/main" xmlns:r="http://schemas.openxmlformats.org/officeDocument/2006/relationships">
  <sheetPr>
    <tabColor rgb="FFFF0000"/>
    <outlinePr summaryBelow="0" summaryRight="0"/>
    <pageSetUpPr fitToPage="1"/>
  </sheetPr>
  <dimension ref="A1:X35"/>
  <sheetViews>
    <sheetView showGridLines="0" view="pageBreakPreview" zoomScaleSheetLayoutView="100" zoomScalePageLayoutView="0" workbookViewId="0" topLeftCell="A22">
      <selection activeCell="K22" sqref="K22"/>
    </sheetView>
  </sheetViews>
  <sheetFormatPr defaultColWidth="9.140625" defaultRowHeight="12.75"/>
  <cols>
    <col min="1" max="1" width="3.7109375" style="0" customWidth="1"/>
    <col min="2" max="2" width="3.7109375" style="0" hidden="1" customWidth="1"/>
    <col min="3" max="3" width="3.7109375" style="0" bestFit="1" customWidth="1"/>
    <col min="4" max="4" width="4.8515625" style="0" customWidth="1"/>
    <col min="5" max="6" width="4.421875" style="0" hidden="1" customWidth="1"/>
    <col min="7" max="7" width="2.8515625" style="0" hidden="1" customWidth="1"/>
    <col min="8" max="8" width="10.421875" style="0" hidden="1" customWidth="1"/>
    <col min="9" max="9" width="35.7109375" style="0" customWidth="1"/>
    <col min="10" max="10" width="22.7109375" style="0" customWidth="1"/>
    <col min="11" max="11" width="42.7109375" style="0" customWidth="1"/>
    <col min="12" max="12" width="2.7109375" style="0" customWidth="1"/>
    <col min="13" max="14" width="8.7109375" style="0" customWidth="1"/>
    <col min="15" max="17" width="9.7109375" style="0" customWidth="1"/>
    <col min="18" max="18" width="9.7109375" style="0" hidden="1" customWidth="1"/>
    <col min="19" max="20" width="9.7109375" style="0" customWidth="1"/>
    <col min="21" max="22" width="10.7109375" style="0" customWidth="1"/>
    <col min="23" max="23" width="0.42578125" style="0" customWidth="1"/>
    <col min="24" max="24" width="0.13671875" style="0" customWidth="1"/>
  </cols>
  <sheetData>
    <row r="1" spans="1:24" ht="17.25" customHeight="1">
      <c r="A1" s="274" t="s">
        <v>201</v>
      </c>
      <c r="B1" s="274"/>
      <c r="C1" s="274"/>
      <c r="D1" s="274"/>
      <c r="E1" s="274"/>
      <c r="F1" s="274"/>
      <c r="G1" s="274"/>
      <c r="H1" s="274"/>
      <c r="I1" s="274"/>
      <c r="J1" s="274"/>
      <c r="K1" s="274"/>
      <c r="L1" s="274"/>
      <c r="M1" s="274"/>
      <c r="N1" s="274"/>
      <c r="O1" s="274"/>
      <c r="P1" s="274"/>
      <c r="Q1" s="3"/>
      <c r="R1" s="3"/>
      <c r="S1" s="3"/>
      <c r="T1" s="3"/>
      <c r="U1" s="3"/>
      <c r="V1" s="3"/>
      <c r="W1" s="3"/>
      <c r="X1" s="4"/>
    </row>
    <row r="2" spans="1:24" ht="12.75" customHeight="1">
      <c r="A2" s="57" t="s">
        <v>202</v>
      </c>
      <c r="B2" s="3"/>
      <c r="C2" s="3"/>
      <c r="D2" s="3"/>
      <c r="E2" s="3"/>
      <c r="F2" s="3"/>
      <c r="G2" s="3"/>
      <c r="H2" s="3"/>
      <c r="I2" s="3"/>
      <c r="J2" s="3"/>
      <c r="K2" s="55" t="s">
        <v>212</v>
      </c>
      <c r="L2" s="3"/>
      <c r="M2" s="3"/>
      <c r="N2" s="3"/>
      <c r="O2" s="3"/>
      <c r="P2" s="3"/>
      <c r="Q2" s="3"/>
      <c r="R2" s="3"/>
      <c r="S2" s="3"/>
      <c r="T2" s="3"/>
      <c r="U2" s="3"/>
      <c r="V2" s="3"/>
      <c r="W2" s="3"/>
      <c r="X2" s="4"/>
    </row>
    <row r="3" spans="1:24" ht="12.75" customHeight="1">
      <c r="A3" s="57" t="s">
        <v>203</v>
      </c>
      <c r="B3" s="3"/>
      <c r="C3" s="3"/>
      <c r="D3" s="3"/>
      <c r="E3" s="3"/>
      <c r="F3" s="3"/>
      <c r="G3" s="3"/>
      <c r="H3" s="3"/>
      <c r="I3" s="3"/>
      <c r="J3" s="3"/>
      <c r="K3" s="3"/>
      <c r="L3" s="3"/>
      <c r="M3" s="3"/>
      <c r="N3" s="3"/>
      <c r="O3" s="3"/>
      <c r="P3" s="3"/>
      <c r="Q3" s="3"/>
      <c r="R3" s="3"/>
      <c r="S3" s="3"/>
      <c r="T3" s="3"/>
      <c r="U3" s="3"/>
      <c r="V3" s="3"/>
      <c r="W3" s="3"/>
      <c r="X3" s="4"/>
    </row>
    <row r="4" spans="1:24" ht="25.5" customHeight="1" thickBot="1">
      <c r="A4" s="3"/>
      <c r="B4" s="3"/>
      <c r="C4" s="3"/>
      <c r="D4" s="3"/>
      <c r="E4" s="3"/>
      <c r="F4" s="3"/>
      <c r="G4" s="3"/>
      <c r="H4" s="3"/>
      <c r="I4" s="3"/>
      <c r="J4" s="3"/>
      <c r="K4" s="3"/>
      <c r="L4" s="3"/>
      <c r="M4" s="3"/>
      <c r="N4" s="3"/>
      <c r="O4" s="3"/>
      <c r="P4" s="3"/>
      <c r="Q4" s="3"/>
      <c r="R4" s="3"/>
      <c r="S4" s="3"/>
      <c r="T4" s="3"/>
      <c r="U4" s="3"/>
      <c r="V4" s="56" t="s">
        <v>161</v>
      </c>
      <c r="W4" s="3"/>
      <c r="X4" s="4"/>
    </row>
    <row r="5" spans="1:24" ht="25.5" customHeight="1">
      <c r="A5" s="276" t="s">
        <v>204</v>
      </c>
      <c r="B5" s="277"/>
      <c r="C5" s="277"/>
      <c r="D5" s="277"/>
      <c r="E5" s="277"/>
      <c r="F5" s="277"/>
      <c r="G5" s="277"/>
      <c r="H5" s="277"/>
      <c r="I5" s="277"/>
      <c r="J5" s="277"/>
      <c r="K5" s="277"/>
      <c r="L5" s="277"/>
      <c r="M5" s="277"/>
      <c r="N5" s="277"/>
      <c r="O5" s="277"/>
      <c r="P5" s="277"/>
      <c r="Q5" s="277"/>
      <c r="R5" s="277"/>
      <c r="S5" s="277"/>
      <c r="T5" s="277"/>
      <c r="U5" s="277"/>
      <c r="V5" s="278"/>
      <c r="W5" s="3"/>
      <c r="X5" s="4"/>
    </row>
    <row r="6" spans="1:24" ht="25.5" customHeight="1" thickBot="1">
      <c r="A6" s="265" t="s">
        <v>32</v>
      </c>
      <c r="B6" s="255" t="s">
        <v>33</v>
      </c>
      <c r="C6" s="279" t="s">
        <v>139</v>
      </c>
      <c r="D6" s="267" t="s">
        <v>195</v>
      </c>
      <c r="E6" s="63"/>
      <c r="F6" s="63"/>
      <c r="G6" s="63"/>
      <c r="H6" s="63"/>
      <c r="I6" s="259" t="s">
        <v>1</v>
      </c>
      <c r="J6" s="267" t="s">
        <v>196</v>
      </c>
      <c r="K6" s="267" t="s">
        <v>197</v>
      </c>
      <c r="L6" s="259" t="s">
        <v>2</v>
      </c>
      <c r="M6" s="267" t="s">
        <v>205</v>
      </c>
      <c r="N6" s="259" t="s">
        <v>3</v>
      </c>
      <c r="O6" s="267" t="s">
        <v>198</v>
      </c>
      <c r="P6" s="263">
        <v>2019</v>
      </c>
      <c r="Q6" s="264"/>
      <c r="R6" s="264"/>
      <c r="S6" s="264"/>
      <c r="T6" s="264"/>
      <c r="U6" s="257" t="s">
        <v>208</v>
      </c>
      <c r="V6" s="281" t="s">
        <v>6</v>
      </c>
      <c r="W6" s="3"/>
      <c r="X6" s="4"/>
    </row>
    <row r="7" spans="1:24" ht="51" customHeight="1" thickBot="1">
      <c r="A7" s="266"/>
      <c r="B7" s="256"/>
      <c r="C7" s="280"/>
      <c r="D7" s="256"/>
      <c r="E7" s="64" t="s">
        <v>184</v>
      </c>
      <c r="F7" s="64" t="s">
        <v>185</v>
      </c>
      <c r="G7" s="64" t="s">
        <v>186</v>
      </c>
      <c r="H7" s="64" t="s">
        <v>187</v>
      </c>
      <c r="I7" s="256"/>
      <c r="J7" s="256"/>
      <c r="K7" s="256"/>
      <c r="L7" s="256"/>
      <c r="M7" s="256"/>
      <c r="N7" s="256"/>
      <c r="O7" s="256"/>
      <c r="P7" s="65" t="s">
        <v>199</v>
      </c>
      <c r="Q7" s="65" t="s">
        <v>206</v>
      </c>
      <c r="R7" s="66" t="s">
        <v>4</v>
      </c>
      <c r="S7" s="65" t="s">
        <v>265</v>
      </c>
      <c r="T7" s="66" t="s">
        <v>5</v>
      </c>
      <c r="U7" s="258"/>
      <c r="V7" s="282"/>
      <c r="W7" s="5"/>
      <c r="X7" s="5"/>
    </row>
    <row r="8" spans="1:24" ht="18" customHeight="1" thickBot="1">
      <c r="A8" s="275" t="s">
        <v>213</v>
      </c>
      <c r="B8" s="275"/>
      <c r="C8" s="275"/>
      <c r="D8" s="275"/>
      <c r="E8" s="275"/>
      <c r="F8" s="275"/>
      <c r="G8" s="275"/>
      <c r="H8" s="275"/>
      <c r="I8" s="275"/>
      <c r="J8" s="275"/>
      <c r="K8" s="275"/>
      <c r="L8" s="275"/>
      <c r="M8" s="275"/>
      <c r="N8" s="275"/>
      <c r="O8" s="275"/>
      <c r="P8" s="275"/>
      <c r="Q8" s="275"/>
      <c r="R8" s="275"/>
      <c r="S8" s="275"/>
      <c r="T8" s="275"/>
      <c r="U8" s="275"/>
      <c r="V8" s="275"/>
      <c r="W8" s="6"/>
      <c r="X8" s="5"/>
    </row>
    <row r="9" spans="1:24" s="121" customFormat="1" ht="93" customHeight="1">
      <c r="A9" s="114">
        <v>1</v>
      </c>
      <c r="B9" s="115">
        <v>1</v>
      </c>
      <c r="C9" s="116" t="s">
        <v>10</v>
      </c>
      <c r="D9" s="116">
        <v>63</v>
      </c>
      <c r="E9" s="116">
        <v>3114</v>
      </c>
      <c r="F9" s="116">
        <v>6351</v>
      </c>
      <c r="G9" s="116">
        <v>10</v>
      </c>
      <c r="H9" s="116">
        <v>66010001038</v>
      </c>
      <c r="I9" s="80" t="s">
        <v>136</v>
      </c>
      <c r="J9" s="117" t="s">
        <v>137</v>
      </c>
      <c r="K9" s="117" t="s">
        <v>138</v>
      </c>
      <c r="L9" s="116" t="s">
        <v>9</v>
      </c>
      <c r="M9" s="118">
        <v>222</v>
      </c>
      <c r="N9" s="119">
        <v>2019</v>
      </c>
      <c r="O9" s="118">
        <v>0</v>
      </c>
      <c r="P9" s="118">
        <v>222</v>
      </c>
      <c r="Q9" s="118">
        <v>0</v>
      </c>
      <c r="R9" s="118">
        <v>0</v>
      </c>
      <c r="S9" s="236">
        <v>222</v>
      </c>
      <c r="T9" s="118">
        <v>0</v>
      </c>
      <c r="U9" s="118">
        <v>0</v>
      </c>
      <c r="V9" s="120"/>
      <c r="W9" s="2"/>
      <c r="X9" s="1"/>
    </row>
    <row r="10" spans="1:24" s="121" customFormat="1" ht="64.5" customHeight="1">
      <c r="A10" s="114">
        <v>2</v>
      </c>
      <c r="B10" s="115">
        <v>1</v>
      </c>
      <c r="C10" s="116" t="s">
        <v>7</v>
      </c>
      <c r="D10" s="116">
        <v>63</v>
      </c>
      <c r="E10" s="116">
        <v>3121</v>
      </c>
      <c r="F10" s="116">
        <v>6351</v>
      </c>
      <c r="G10" s="116">
        <v>10</v>
      </c>
      <c r="H10" s="116">
        <v>66010001103</v>
      </c>
      <c r="I10" s="117" t="s">
        <v>108</v>
      </c>
      <c r="J10" s="117" t="s">
        <v>166</v>
      </c>
      <c r="K10" s="117" t="s">
        <v>238</v>
      </c>
      <c r="L10" s="116" t="s">
        <v>9</v>
      </c>
      <c r="M10" s="122">
        <v>1000</v>
      </c>
      <c r="N10" s="119">
        <v>2019</v>
      </c>
      <c r="O10" s="118">
        <v>0</v>
      </c>
      <c r="P10" s="122">
        <v>1000</v>
      </c>
      <c r="Q10" s="118">
        <v>0</v>
      </c>
      <c r="R10" s="118">
        <v>0</v>
      </c>
      <c r="S10" s="236">
        <v>1000</v>
      </c>
      <c r="T10" s="118">
        <v>0</v>
      </c>
      <c r="U10" s="118">
        <v>0</v>
      </c>
      <c r="V10" s="120"/>
      <c r="W10" s="2"/>
      <c r="X10" s="1"/>
    </row>
    <row r="11" spans="1:24" s="121" customFormat="1" ht="64.5" customHeight="1">
      <c r="A11" s="114">
        <v>3</v>
      </c>
      <c r="B11" s="115">
        <v>3</v>
      </c>
      <c r="C11" s="116" t="s">
        <v>7</v>
      </c>
      <c r="D11" s="116">
        <v>63</v>
      </c>
      <c r="E11" s="116">
        <v>3121</v>
      </c>
      <c r="F11" s="116">
        <v>6351</v>
      </c>
      <c r="G11" s="116">
        <v>10</v>
      </c>
      <c r="H11" s="116">
        <v>66010001104</v>
      </c>
      <c r="I11" s="117" t="s">
        <v>109</v>
      </c>
      <c r="J11" s="80" t="s">
        <v>176</v>
      </c>
      <c r="K11" s="117" t="s">
        <v>237</v>
      </c>
      <c r="L11" s="116" t="s">
        <v>9</v>
      </c>
      <c r="M11" s="118">
        <v>789</v>
      </c>
      <c r="N11" s="119">
        <v>2019</v>
      </c>
      <c r="O11" s="118">
        <v>0</v>
      </c>
      <c r="P11" s="118">
        <v>789</v>
      </c>
      <c r="Q11" s="118">
        <v>0</v>
      </c>
      <c r="R11" s="118">
        <v>0</v>
      </c>
      <c r="S11" s="236">
        <v>789</v>
      </c>
      <c r="T11" s="118">
        <v>0</v>
      </c>
      <c r="U11" s="118">
        <v>0</v>
      </c>
      <c r="V11" s="120"/>
      <c r="W11" s="2"/>
      <c r="X11" s="1"/>
    </row>
    <row r="12" spans="1:24" s="121" customFormat="1" ht="64.5" customHeight="1">
      <c r="A12" s="114">
        <v>4</v>
      </c>
      <c r="B12" s="115">
        <v>3</v>
      </c>
      <c r="C12" s="116" t="s">
        <v>7</v>
      </c>
      <c r="D12" s="116">
        <v>63</v>
      </c>
      <c r="E12" s="116">
        <v>3122</v>
      </c>
      <c r="F12" s="116">
        <v>6351</v>
      </c>
      <c r="G12" s="116">
        <v>10</v>
      </c>
      <c r="H12" s="116">
        <v>66010001120</v>
      </c>
      <c r="I12" s="117" t="s">
        <v>89</v>
      </c>
      <c r="J12" s="117" t="s">
        <v>110</v>
      </c>
      <c r="K12" s="117" t="s">
        <v>111</v>
      </c>
      <c r="L12" s="116" t="s">
        <v>9</v>
      </c>
      <c r="M12" s="118">
        <v>240</v>
      </c>
      <c r="N12" s="119">
        <v>2019</v>
      </c>
      <c r="O12" s="118">
        <v>0</v>
      </c>
      <c r="P12" s="118">
        <v>240</v>
      </c>
      <c r="Q12" s="118">
        <v>0</v>
      </c>
      <c r="R12" s="118">
        <v>0</v>
      </c>
      <c r="S12" s="236">
        <v>240</v>
      </c>
      <c r="T12" s="118">
        <v>0</v>
      </c>
      <c r="U12" s="118">
        <v>0</v>
      </c>
      <c r="V12" s="120"/>
      <c r="W12" s="2"/>
      <c r="X12" s="1"/>
    </row>
    <row r="13" spans="1:24" s="121" customFormat="1" ht="64.5" customHeight="1">
      <c r="A13" s="114">
        <v>5</v>
      </c>
      <c r="B13" s="115">
        <v>4</v>
      </c>
      <c r="C13" s="116" t="s">
        <v>7</v>
      </c>
      <c r="D13" s="116">
        <v>63</v>
      </c>
      <c r="E13" s="116">
        <v>3122</v>
      </c>
      <c r="F13" s="116">
        <v>6351</v>
      </c>
      <c r="G13" s="116">
        <v>10</v>
      </c>
      <c r="H13" s="116">
        <v>66010001120</v>
      </c>
      <c r="I13" s="117" t="s">
        <v>89</v>
      </c>
      <c r="J13" s="117" t="s">
        <v>112</v>
      </c>
      <c r="K13" s="117" t="s">
        <v>113</v>
      </c>
      <c r="L13" s="116" t="s">
        <v>9</v>
      </c>
      <c r="M13" s="118">
        <v>250</v>
      </c>
      <c r="N13" s="119">
        <v>2019</v>
      </c>
      <c r="O13" s="118">
        <v>0</v>
      </c>
      <c r="P13" s="118">
        <v>250</v>
      </c>
      <c r="Q13" s="118">
        <v>0</v>
      </c>
      <c r="R13" s="118">
        <v>0</v>
      </c>
      <c r="S13" s="236">
        <v>250</v>
      </c>
      <c r="T13" s="118">
        <v>0</v>
      </c>
      <c r="U13" s="118">
        <v>0</v>
      </c>
      <c r="V13" s="120"/>
      <c r="W13" s="2"/>
      <c r="X13" s="1"/>
    </row>
    <row r="14" spans="1:24" s="121" customFormat="1" ht="64.5" customHeight="1">
      <c r="A14" s="114">
        <v>6</v>
      </c>
      <c r="B14" s="123">
        <v>1</v>
      </c>
      <c r="C14" s="124" t="s">
        <v>10</v>
      </c>
      <c r="D14" s="116">
        <v>63</v>
      </c>
      <c r="E14" s="124">
        <v>3127</v>
      </c>
      <c r="F14" s="116">
        <v>6351</v>
      </c>
      <c r="G14" s="116">
        <v>10</v>
      </c>
      <c r="H14" s="124">
        <v>66010001132</v>
      </c>
      <c r="I14" s="125" t="s">
        <v>114</v>
      </c>
      <c r="J14" s="125" t="s">
        <v>158</v>
      </c>
      <c r="K14" s="117" t="s">
        <v>267</v>
      </c>
      <c r="L14" s="124" t="s">
        <v>9</v>
      </c>
      <c r="M14" s="76">
        <v>250</v>
      </c>
      <c r="N14" s="77">
        <v>2019</v>
      </c>
      <c r="O14" s="76">
        <v>0</v>
      </c>
      <c r="P14" s="76">
        <v>250</v>
      </c>
      <c r="Q14" s="76">
        <v>0</v>
      </c>
      <c r="R14" s="76">
        <v>0</v>
      </c>
      <c r="S14" s="236">
        <v>250</v>
      </c>
      <c r="T14" s="76">
        <v>0</v>
      </c>
      <c r="U14" s="78">
        <v>0</v>
      </c>
      <c r="V14" s="79"/>
      <c r="W14" s="2"/>
      <c r="X14" s="1"/>
    </row>
    <row r="15" spans="1:24" s="121" customFormat="1" ht="64.5" customHeight="1">
      <c r="A15" s="114">
        <v>7</v>
      </c>
      <c r="B15" s="115">
        <v>1</v>
      </c>
      <c r="C15" s="116" t="s">
        <v>10</v>
      </c>
      <c r="D15" s="116">
        <v>63</v>
      </c>
      <c r="E15" s="116">
        <v>3122</v>
      </c>
      <c r="F15" s="116">
        <v>6351</v>
      </c>
      <c r="G15" s="116">
        <v>10</v>
      </c>
      <c r="H15" s="116">
        <v>66010001152</v>
      </c>
      <c r="I15" s="117" t="s">
        <v>96</v>
      </c>
      <c r="J15" s="117" t="s">
        <v>115</v>
      </c>
      <c r="K15" s="117" t="s">
        <v>243</v>
      </c>
      <c r="L15" s="116" t="s">
        <v>9</v>
      </c>
      <c r="M15" s="118">
        <v>208</v>
      </c>
      <c r="N15" s="119">
        <v>2019</v>
      </c>
      <c r="O15" s="118">
        <v>0</v>
      </c>
      <c r="P15" s="118">
        <v>208</v>
      </c>
      <c r="Q15" s="118">
        <v>100</v>
      </c>
      <c r="R15" s="118">
        <v>0</v>
      </c>
      <c r="S15" s="236">
        <v>108</v>
      </c>
      <c r="T15" s="118">
        <v>0</v>
      </c>
      <c r="U15" s="118">
        <v>0</v>
      </c>
      <c r="V15" s="120"/>
      <c r="W15" s="2"/>
      <c r="X15" s="1"/>
    </row>
    <row r="16" spans="1:24" s="121" customFormat="1" ht="64.5" customHeight="1">
      <c r="A16" s="114">
        <v>8</v>
      </c>
      <c r="B16" s="115">
        <v>5</v>
      </c>
      <c r="C16" s="116" t="s">
        <v>7</v>
      </c>
      <c r="D16" s="116">
        <v>63</v>
      </c>
      <c r="E16" s="116">
        <v>3122</v>
      </c>
      <c r="F16" s="116">
        <v>6351</v>
      </c>
      <c r="G16" s="116">
        <v>10</v>
      </c>
      <c r="H16" s="116">
        <v>66010001160</v>
      </c>
      <c r="I16" s="117" t="s">
        <v>99</v>
      </c>
      <c r="J16" s="117" t="s">
        <v>116</v>
      </c>
      <c r="K16" s="117" t="s">
        <v>236</v>
      </c>
      <c r="L16" s="116" t="s">
        <v>9</v>
      </c>
      <c r="M16" s="118">
        <v>324</v>
      </c>
      <c r="N16" s="119">
        <v>2019</v>
      </c>
      <c r="O16" s="118">
        <v>0</v>
      </c>
      <c r="P16" s="118">
        <v>324</v>
      </c>
      <c r="Q16" s="118">
        <v>0</v>
      </c>
      <c r="R16" s="118">
        <v>0</v>
      </c>
      <c r="S16" s="236">
        <v>324</v>
      </c>
      <c r="T16" s="118">
        <v>0</v>
      </c>
      <c r="U16" s="118">
        <v>0</v>
      </c>
      <c r="V16" s="120"/>
      <c r="W16" s="2"/>
      <c r="X16" s="1"/>
    </row>
    <row r="17" spans="1:24" s="121" customFormat="1" ht="64.5" customHeight="1">
      <c r="A17" s="114">
        <v>9</v>
      </c>
      <c r="B17" s="115">
        <v>6</v>
      </c>
      <c r="C17" s="116" t="s">
        <v>7</v>
      </c>
      <c r="D17" s="116">
        <v>63</v>
      </c>
      <c r="E17" s="116">
        <v>3122</v>
      </c>
      <c r="F17" s="116">
        <v>6351</v>
      </c>
      <c r="G17" s="116">
        <v>10</v>
      </c>
      <c r="H17" s="116">
        <v>66010001160</v>
      </c>
      <c r="I17" s="117" t="s">
        <v>99</v>
      </c>
      <c r="J17" s="117" t="s">
        <v>117</v>
      </c>
      <c r="K17" s="117" t="s">
        <v>259</v>
      </c>
      <c r="L17" s="116" t="s">
        <v>9</v>
      </c>
      <c r="M17" s="118">
        <v>886</v>
      </c>
      <c r="N17" s="119">
        <v>2019</v>
      </c>
      <c r="O17" s="118">
        <v>0</v>
      </c>
      <c r="P17" s="118">
        <v>886</v>
      </c>
      <c r="Q17" s="118">
        <v>0</v>
      </c>
      <c r="R17" s="118">
        <v>0</v>
      </c>
      <c r="S17" s="236">
        <v>886</v>
      </c>
      <c r="T17" s="118">
        <v>0</v>
      </c>
      <c r="U17" s="118">
        <v>0</v>
      </c>
      <c r="V17" s="120"/>
      <c r="W17" s="2"/>
      <c r="X17" s="1"/>
    </row>
    <row r="18" spans="1:24" s="121" customFormat="1" ht="64.5" customHeight="1">
      <c r="A18" s="114">
        <v>10</v>
      </c>
      <c r="B18" s="115">
        <v>1</v>
      </c>
      <c r="C18" s="116" t="s">
        <v>7</v>
      </c>
      <c r="D18" s="116">
        <v>63</v>
      </c>
      <c r="E18" s="116">
        <v>3127</v>
      </c>
      <c r="F18" s="116">
        <v>6351</v>
      </c>
      <c r="G18" s="116">
        <v>10</v>
      </c>
      <c r="H18" s="116">
        <v>66010001202</v>
      </c>
      <c r="I18" s="117" t="s">
        <v>102</v>
      </c>
      <c r="J18" s="117" t="s">
        <v>167</v>
      </c>
      <c r="K18" s="117" t="s">
        <v>270</v>
      </c>
      <c r="L18" s="116" t="s">
        <v>9</v>
      </c>
      <c r="M18" s="118">
        <v>250</v>
      </c>
      <c r="N18" s="119">
        <v>2019</v>
      </c>
      <c r="O18" s="118">
        <v>0</v>
      </c>
      <c r="P18" s="118">
        <v>250</v>
      </c>
      <c r="Q18" s="118">
        <v>0</v>
      </c>
      <c r="R18" s="118">
        <v>0</v>
      </c>
      <c r="S18" s="236">
        <v>250</v>
      </c>
      <c r="T18" s="118">
        <v>0</v>
      </c>
      <c r="U18" s="118">
        <v>0</v>
      </c>
      <c r="V18" s="120"/>
      <c r="W18" s="2"/>
      <c r="X18" s="1"/>
    </row>
    <row r="19" spans="1:24" s="121" customFormat="1" ht="64.5" customHeight="1">
      <c r="A19" s="114">
        <v>11</v>
      </c>
      <c r="B19" s="123">
        <v>1</v>
      </c>
      <c r="C19" s="124" t="s">
        <v>7</v>
      </c>
      <c r="D19" s="116">
        <v>63</v>
      </c>
      <c r="E19" s="124">
        <v>3127</v>
      </c>
      <c r="F19" s="116">
        <v>6351</v>
      </c>
      <c r="G19" s="116">
        <v>10</v>
      </c>
      <c r="H19" s="124">
        <v>66010001206</v>
      </c>
      <c r="I19" s="125" t="s">
        <v>118</v>
      </c>
      <c r="J19" s="75" t="s">
        <v>168</v>
      </c>
      <c r="K19" s="117" t="s">
        <v>235</v>
      </c>
      <c r="L19" s="124" t="s">
        <v>9</v>
      </c>
      <c r="M19" s="76">
        <v>234</v>
      </c>
      <c r="N19" s="77">
        <v>2019</v>
      </c>
      <c r="O19" s="76">
        <v>0</v>
      </c>
      <c r="P19" s="76">
        <v>234</v>
      </c>
      <c r="Q19" s="76">
        <v>0</v>
      </c>
      <c r="R19" s="76">
        <v>0</v>
      </c>
      <c r="S19" s="236">
        <v>234</v>
      </c>
      <c r="T19" s="76">
        <v>0</v>
      </c>
      <c r="U19" s="78">
        <v>0</v>
      </c>
      <c r="V19" s="79"/>
      <c r="W19" s="2"/>
      <c r="X19" s="1"/>
    </row>
    <row r="20" spans="1:24" s="121" customFormat="1" ht="64.5" customHeight="1">
      <c r="A20" s="114">
        <v>12</v>
      </c>
      <c r="B20" s="115">
        <v>8</v>
      </c>
      <c r="C20" s="116" t="s">
        <v>7</v>
      </c>
      <c r="D20" s="116">
        <v>63</v>
      </c>
      <c r="E20" s="116">
        <v>3127</v>
      </c>
      <c r="F20" s="116">
        <v>6351</v>
      </c>
      <c r="G20" s="116">
        <v>10</v>
      </c>
      <c r="H20" s="116">
        <v>66010001208</v>
      </c>
      <c r="I20" s="117" t="s">
        <v>103</v>
      </c>
      <c r="J20" s="80" t="s">
        <v>175</v>
      </c>
      <c r="K20" s="117" t="s">
        <v>119</v>
      </c>
      <c r="L20" s="116" t="s">
        <v>9</v>
      </c>
      <c r="M20" s="118">
        <v>248</v>
      </c>
      <c r="N20" s="119">
        <v>2019</v>
      </c>
      <c r="O20" s="118">
        <v>0</v>
      </c>
      <c r="P20" s="118">
        <v>248</v>
      </c>
      <c r="Q20" s="118">
        <v>0</v>
      </c>
      <c r="R20" s="118">
        <v>0</v>
      </c>
      <c r="S20" s="236">
        <v>248</v>
      </c>
      <c r="T20" s="118">
        <v>0</v>
      </c>
      <c r="U20" s="118">
        <v>0</v>
      </c>
      <c r="V20" s="120"/>
      <c r="W20" s="2"/>
      <c r="X20" s="1"/>
    </row>
    <row r="21" spans="1:24" s="121" customFormat="1" ht="64.5" customHeight="1">
      <c r="A21" s="114">
        <v>13</v>
      </c>
      <c r="B21" s="115">
        <v>1</v>
      </c>
      <c r="C21" s="116" t="s">
        <v>7</v>
      </c>
      <c r="D21" s="116">
        <v>63</v>
      </c>
      <c r="E21" s="116">
        <v>3127</v>
      </c>
      <c r="F21" s="116">
        <v>6351</v>
      </c>
      <c r="G21" s="116">
        <v>10</v>
      </c>
      <c r="H21" s="116">
        <v>66010001208</v>
      </c>
      <c r="I21" s="117" t="s">
        <v>103</v>
      </c>
      <c r="J21" s="117" t="s">
        <v>120</v>
      </c>
      <c r="K21" s="117" t="s">
        <v>234</v>
      </c>
      <c r="L21" s="116" t="s">
        <v>9</v>
      </c>
      <c r="M21" s="122">
        <v>1175</v>
      </c>
      <c r="N21" s="119">
        <v>2019</v>
      </c>
      <c r="O21" s="118">
        <v>0</v>
      </c>
      <c r="P21" s="122">
        <v>1175</v>
      </c>
      <c r="Q21" s="118">
        <v>0</v>
      </c>
      <c r="R21" s="118">
        <v>0</v>
      </c>
      <c r="S21" s="236">
        <v>1175</v>
      </c>
      <c r="T21" s="118">
        <v>0</v>
      </c>
      <c r="U21" s="118">
        <v>0</v>
      </c>
      <c r="V21" s="120"/>
      <c r="W21" s="2"/>
      <c r="X21" s="1"/>
    </row>
    <row r="22" spans="1:24" s="121" customFormat="1" ht="64.5" customHeight="1">
      <c r="A22" s="114">
        <v>14</v>
      </c>
      <c r="B22" s="115">
        <v>2</v>
      </c>
      <c r="C22" s="116" t="s">
        <v>7</v>
      </c>
      <c r="D22" s="116">
        <v>63</v>
      </c>
      <c r="E22" s="116">
        <v>3127</v>
      </c>
      <c r="F22" s="116">
        <v>6351</v>
      </c>
      <c r="G22" s="116">
        <v>10</v>
      </c>
      <c r="H22" s="116">
        <v>66010001208</v>
      </c>
      <c r="I22" s="117" t="s">
        <v>103</v>
      </c>
      <c r="J22" s="117" t="s">
        <v>169</v>
      </c>
      <c r="K22" s="117" t="s">
        <v>232</v>
      </c>
      <c r="L22" s="116" t="s">
        <v>9</v>
      </c>
      <c r="M22" s="118">
        <v>430</v>
      </c>
      <c r="N22" s="119">
        <v>2019</v>
      </c>
      <c r="O22" s="118">
        <v>0</v>
      </c>
      <c r="P22" s="118">
        <v>430</v>
      </c>
      <c r="Q22" s="118">
        <v>0</v>
      </c>
      <c r="R22" s="118">
        <v>0</v>
      </c>
      <c r="S22" s="236">
        <v>430</v>
      </c>
      <c r="T22" s="118">
        <v>0</v>
      </c>
      <c r="U22" s="118">
        <v>0</v>
      </c>
      <c r="V22" s="120"/>
      <c r="W22" s="2"/>
      <c r="X22" s="1"/>
    </row>
    <row r="23" spans="1:24" s="121" customFormat="1" ht="64.5" customHeight="1">
      <c r="A23" s="114">
        <v>15</v>
      </c>
      <c r="B23" s="115">
        <v>4</v>
      </c>
      <c r="C23" s="116" t="s">
        <v>7</v>
      </c>
      <c r="D23" s="116">
        <v>63</v>
      </c>
      <c r="E23" s="116">
        <v>3127</v>
      </c>
      <c r="F23" s="116">
        <v>6351</v>
      </c>
      <c r="G23" s="116">
        <v>10</v>
      </c>
      <c r="H23" s="116">
        <v>66010001208</v>
      </c>
      <c r="I23" s="117" t="s">
        <v>103</v>
      </c>
      <c r="J23" s="117" t="s">
        <v>135</v>
      </c>
      <c r="K23" s="117" t="s">
        <v>233</v>
      </c>
      <c r="L23" s="116" t="s">
        <v>9</v>
      </c>
      <c r="M23" s="118">
        <v>375</v>
      </c>
      <c r="N23" s="119">
        <v>2019</v>
      </c>
      <c r="O23" s="118">
        <v>0</v>
      </c>
      <c r="P23" s="118">
        <v>375</v>
      </c>
      <c r="Q23" s="118">
        <v>0</v>
      </c>
      <c r="R23" s="118">
        <v>0</v>
      </c>
      <c r="S23" s="236">
        <v>375</v>
      </c>
      <c r="T23" s="118">
        <v>0</v>
      </c>
      <c r="U23" s="118">
        <v>0</v>
      </c>
      <c r="V23" s="120"/>
      <c r="W23" s="2"/>
      <c r="X23" s="1"/>
    </row>
    <row r="24" spans="1:24" s="121" customFormat="1" ht="64.5" customHeight="1">
      <c r="A24" s="114">
        <v>16</v>
      </c>
      <c r="B24" s="115">
        <v>1</v>
      </c>
      <c r="C24" s="116" t="s">
        <v>10</v>
      </c>
      <c r="D24" s="116">
        <v>63</v>
      </c>
      <c r="E24" s="116">
        <v>3127</v>
      </c>
      <c r="F24" s="116">
        <v>6351</v>
      </c>
      <c r="G24" s="116">
        <v>10</v>
      </c>
      <c r="H24" s="116">
        <v>66010001216</v>
      </c>
      <c r="I24" s="117" t="s">
        <v>121</v>
      </c>
      <c r="J24" s="117" t="s">
        <v>122</v>
      </c>
      <c r="K24" s="117" t="s">
        <v>268</v>
      </c>
      <c r="L24" s="116" t="s">
        <v>9</v>
      </c>
      <c r="M24" s="118">
        <v>427</v>
      </c>
      <c r="N24" s="119">
        <v>2019</v>
      </c>
      <c r="O24" s="118">
        <v>0</v>
      </c>
      <c r="P24" s="118">
        <v>427</v>
      </c>
      <c r="Q24" s="118">
        <v>0</v>
      </c>
      <c r="R24" s="118">
        <v>0</v>
      </c>
      <c r="S24" s="236">
        <v>427</v>
      </c>
      <c r="T24" s="118">
        <v>0</v>
      </c>
      <c r="U24" s="118">
        <v>0</v>
      </c>
      <c r="V24" s="120"/>
      <c r="W24" s="2"/>
      <c r="X24" s="1"/>
    </row>
    <row r="25" spans="1:24" s="121" customFormat="1" ht="64.5" customHeight="1">
      <c r="A25" s="114">
        <v>17</v>
      </c>
      <c r="B25" s="115">
        <v>4</v>
      </c>
      <c r="C25" s="116" t="s">
        <v>11</v>
      </c>
      <c r="D25" s="116">
        <v>63</v>
      </c>
      <c r="E25" s="116">
        <v>3127</v>
      </c>
      <c r="F25" s="116">
        <v>6351</v>
      </c>
      <c r="G25" s="116">
        <v>10</v>
      </c>
      <c r="H25" s="116">
        <v>66010001226</v>
      </c>
      <c r="I25" s="117" t="s">
        <v>123</v>
      </c>
      <c r="J25" s="117" t="s">
        <v>124</v>
      </c>
      <c r="K25" s="117" t="s">
        <v>231</v>
      </c>
      <c r="L25" s="116" t="s">
        <v>9</v>
      </c>
      <c r="M25" s="118">
        <v>350</v>
      </c>
      <c r="N25" s="119">
        <v>2019</v>
      </c>
      <c r="O25" s="118">
        <v>0</v>
      </c>
      <c r="P25" s="118">
        <v>350</v>
      </c>
      <c r="Q25" s="118">
        <v>0</v>
      </c>
      <c r="R25" s="118">
        <v>0</v>
      </c>
      <c r="S25" s="236">
        <v>350</v>
      </c>
      <c r="T25" s="118">
        <v>0</v>
      </c>
      <c r="U25" s="118">
        <v>0</v>
      </c>
      <c r="V25" s="120"/>
      <c r="W25" s="2"/>
      <c r="X25" s="1"/>
    </row>
    <row r="26" spans="1:24" s="121" customFormat="1" ht="69.75" customHeight="1">
      <c r="A26" s="114">
        <v>18</v>
      </c>
      <c r="B26" s="115">
        <v>6</v>
      </c>
      <c r="C26" s="116" t="s">
        <v>11</v>
      </c>
      <c r="D26" s="116">
        <v>63</v>
      </c>
      <c r="E26" s="116">
        <v>3127</v>
      </c>
      <c r="F26" s="116">
        <v>6351</v>
      </c>
      <c r="G26" s="116">
        <v>10</v>
      </c>
      <c r="H26" s="116">
        <v>66010001226</v>
      </c>
      <c r="I26" s="117" t="s">
        <v>123</v>
      </c>
      <c r="J26" s="117" t="s">
        <v>125</v>
      </c>
      <c r="K26" s="117" t="s">
        <v>230</v>
      </c>
      <c r="L26" s="116" t="s">
        <v>9</v>
      </c>
      <c r="M26" s="118">
        <v>600</v>
      </c>
      <c r="N26" s="119">
        <v>2019</v>
      </c>
      <c r="O26" s="118">
        <v>0</v>
      </c>
      <c r="P26" s="118">
        <v>600</v>
      </c>
      <c r="Q26" s="118">
        <v>0</v>
      </c>
      <c r="R26" s="118">
        <v>0</v>
      </c>
      <c r="S26" s="236">
        <v>600</v>
      </c>
      <c r="T26" s="118">
        <v>0</v>
      </c>
      <c r="U26" s="118">
        <v>0</v>
      </c>
      <c r="V26" s="120"/>
      <c r="W26" s="2"/>
      <c r="X26" s="1"/>
    </row>
    <row r="27" spans="1:24" s="121" customFormat="1" ht="69.75" customHeight="1">
      <c r="A27" s="114">
        <v>19</v>
      </c>
      <c r="B27" s="115">
        <v>5</v>
      </c>
      <c r="C27" s="116" t="s">
        <v>11</v>
      </c>
      <c r="D27" s="116">
        <v>63</v>
      </c>
      <c r="E27" s="116">
        <v>3127</v>
      </c>
      <c r="F27" s="116">
        <v>6351</v>
      </c>
      <c r="G27" s="116">
        <v>10</v>
      </c>
      <c r="H27" s="116">
        <v>66010001226</v>
      </c>
      <c r="I27" s="117" t="s">
        <v>123</v>
      </c>
      <c r="J27" s="117" t="s">
        <v>126</v>
      </c>
      <c r="K27" s="117" t="s">
        <v>229</v>
      </c>
      <c r="L27" s="116" t="s">
        <v>9</v>
      </c>
      <c r="M27" s="118">
        <v>300</v>
      </c>
      <c r="N27" s="119">
        <v>2019</v>
      </c>
      <c r="O27" s="118">
        <v>0</v>
      </c>
      <c r="P27" s="118">
        <v>300</v>
      </c>
      <c r="Q27" s="118">
        <v>0</v>
      </c>
      <c r="R27" s="118">
        <v>0</v>
      </c>
      <c r="S27" s="236">
        <v>300</v>
      </c>
      <c r="T27" s="118">
        <v>0</v>
      </c>
      <c r="U27" s="118">
        <v>0</v>
      </c>
      <c r="V27" s="120"/>
      <c r="W27" s="2"/>
      <c r="X27" s="1"/>
    </row>
    <row r="28" spans="1:24" s="121" customFormat="1" ht="64.5" customHeight="1" thickBot="1">
      <c r="A28" s="126">
        <v>20</v>
      </c>
      <c r="B28" s="127"/>
      <c r="C28" s="128" t="s">
        <v>7</v>
      </c>
      <c r="D28" s="128">
        <v>63</v>
      </c>
      <c r="E28" s="128">
        <v>3122</v>
      </c>
      <c r="F28" s="128">
        <v>6351</v>
      </c>
      <c r="G28" s="128">
        <v>10</v>
      </c>
      <c r="H28" s="129">
        <v>66010001121</v>
      </c>
      <c r="I28" s="130" t="s">
        <v>188</v>
      </c>
      <c r="J28" s="131" t="s">
        <v>189</v>
      </c>
      <c r="K28" s="131" t="s">
        <v>228</v>
      </c>
      <c r="L28" s="128" t="s">
        <v>9</v>
      </c>
      <c r="M28" s="132">
        <v>5600</v>
      </c>
      <c r="N28" s="133">
        <v>2019</v>
      </c>
      <c r="O28" s="132">
        <v>0</v>
      </c>
      <c r="P28" s="132">
        <v>5600</v>
      </c>
      <c r="Q28" s="132">
        <v>0</v>
      </c>
      <c r="R28" s="132">
        <v>0</v>
      </c>
      <c r="S28" s="236">
        <v>5600</v>
      </c>
      <c r="T28" s="132">
        <v>0</v>
      </c>
      <c r="U28" s="132">
        <v>0</v>
      </c>
      <c r="V28" s="134"/>
      <c r="W28" s="2"/>
      <c r="X28" s="1"/>
    </row>
    <row r="29" spans="1:22" s="121" customFormat="1" ht="18.75" customHeight="1" thickBot="1">
      <c r="A29" s="260" t="s">
        <v>214</v>
      </c>
      <c r="B29" s="261"/>
      <c r="C29" s="261"/>
      <c r="D29" s="261"/>
      <c r="E29" s="261"/>
      <c r="F29" s="261"/>
      <c r="G29" s="261"/>
      <c r="H29" s="261"/>
      <c r="I29" s="261"/>
      <c r="J29" s="261"/>
      <c r="K29" s="261"/>
      <c r="L29" s="262"/>
      <c r="M29" s="58">
        <f>SUM(M9:M28)</f>
        <v>14158</v>
      </c>
      <c r="N29" s="58"/>
      <c r="O29" s="58">
        <f aca="true" t="shared" si="0" ref="O29:U29">SUM(O9:O28)</f>
        <v>0</v>
      </c>
      <c r="P29" s="58">
        <f>SUM(P9:P28)</f>
        <v>14158</v>
      </c>
      <c r="Q29" s="58">
        <f t="shared" si="0"/>
        <v>100</v>
      </c>
      <c r="R29" s="58">
        <f t="shared" si="0"/>
        <v>0</v>
      </c>
      <c r="S29" s="58">
        <f>SUM(S9:S28)</f>
        <v>14058</v>
      </c>
      <c r="T29" s="58">
        <f t="shared" si="0"/>
        <v>0</v>
      </c>
      <c r="U29" s="58">
        <f t="shared" si="0"/>
        <v>0</v>
      </c>
      <c r="V29" s="59"/>
    </row>
    <row r="35" ht="12.75">
      <c r="U35" s="7"/>
    </row>
  </sheetData>
  <sheetProtection/>
  <mergeCells count="18">
    <mergeCell ref="A8:V8"/>
    <mergeCell ref="A29:L29"/>
    <mergeCell ref="A1:P1"/>
    <mergeCell ref="A5:V5"/>
    <mergeCell ref="A6:A7"/>
    <mergeCell ref="D6:D7"/>
    <mergeCell ref="I6:I7"/>
    <mergeCell ref="J6:J7"/>
    <mergeCell ref="K6:K7"/>
    <mergeCell ref="V6:V7"/>
    <mergeCell ref="P6:T6"/>
    <mergeCell ref="U6:U7"/>
    <mergeCell ref="B6:B7"/>
    <mergeCell ref="C6:C7"/>
    <mergeCell ref="L6:L7"/>
    <mergeCell ref="M6:M7"/>
    <mergeCell ref="N6:N7"/>
    <mergeCell ref="O6:O7"/>
  </mergeCells>
  <printOptions/>
  <pageMargins left="0.7086614173228347" right="0.7086614173228347" top="0.7874015748031497" bottom="0.7874015748031497" header="0.31496062992125984" footer="0.31496062992125984"/>
  <pageSetup firstPageNumber="160" useFirstPageNumber="1" fitToHeight="0" fitToWidth="1" horizontalDpi="600" verticalDpi="600" orientation="landscape" paperSize="9" scale="65" r:id="rId1"/>
  <headerFooter>
    <oddFooter xml:space="preserve">&amp;L&amp;"Arial,Kurzíva"Zastupitelstvo Olomouckého kraje 17-12-2018
6. - Rozpočet Olomouckého kraje 2019 - návrh rozpočtu
Příloha č. 5d): Nové nákupy PO na rok 2019&amp;R&amp;"Arial,Kurzíva"Strana &amp;P (Celkem 179) </oddFooter>
  </headerFooter>
</worksheet>
</file>

<file path=xl/worksheets/sheet4.xml><?xml version="1.0" encoding="utf-8"?>
<worksheet xmlns="http://schemas.openxmlformats.org/spreadsheetml/2006/main" xmlns:r="http://schemas.openxmlformats.org/officeDocument/2006/relationships">
  <sheetPr>
    <tabColor rgb="FF00B0F0"/>
    <outlinePr summaryBelow="0" summaryRight="0"/>
    <pageSetUpPr fitToPage="1"/>
  </sheetPr>
  <dimension ref="A1:X29"/>
  <sheetViews>
    <sheetView showGridLines="0" view="pageBreakPreview" zoomScaleSheetLayoutView="100" zoomScalePageLayoutView="0" workbookViewId="0" topLeftCell="A22">
      <selection activeCell="L12" sqref="L12"/>
    </sheetView>
  </sheetViews>
  <sheetFormatPr defaultColWidth="9.140625" defaultRowHeight="12.75"/>
  <cols>
    <col min="1" max="1" width="4.28125" style="0" customWidth="1"/>
    <col min="2" max="2" width="4.421875" style="0" hidden="1" customWidth="1"/>
    <col min="3" max="3" width="3.7109375" style="0" bestFit="1" customWidth="1"/>
    <col min="4" max="4" width="5.00390625" style="0" customWidth="1"/>
    <col min="5" max="5" width="4.421875" style="0" hidden="1" customWidth="1"/>
    <col min="6" max="6" width="5.8515625" style="0" hidden="1" customWidth="1"/>
    <col min="7" max="7" width="2.8515625" style="0" hidden="1" customWidth="1"/>
    <col min="8" max="8" width="10.421875" style="0" hidden="1" customWidth="1"/>
    <col min="9" max="9" width="35.7109375" style="0" customWidth="1"/>
    <col min="10" max="10" width="22.7109375" style="0" customWidth="1"/>
    <col min="11" max="11" width="42.7109375" style="0" customWidth="1"/>
    <col min="12" max="12" width="2.7109375" style="0" customWidth="1"/>
    <col min="13" max="13" width="8.7109375" style="0" customWidth="1"/>
    <col min="14" max="15" width="9.421875" style="0" customWidth="1"/>
    <col min="16" max="17" width="9.7109375" style="0" customWidth="1"/>
    <col min="18" max="18" width="9.7109375" style="0" hidden="1" customWidth="1"/>
    <col min="19" max="20" width="9.7109375" style="0" customWidth="1"/>
    <col min="21" max="22" width="10.7109375" style="0" customWidth="1"/>
    <col min="23" max="23" width="0.42578125" style="0" customWidth="1"/>
    <col min="24" max="24" width="0.13671875" style="0" customWidth="1"/>
  </cols>
  <sheetData>
    <row r="1" spans="1:24" ht="17.25" customHeight="1">
      <c r="A1" s="274" t="s">
        <v>201</v>
      </c>
      <c r="B1" s="274"/>
      <c r="C1" s="274"/>
      <c r="D1" s="274"/>
      <c r="E1" s="274"/>
      <c r="F1" s="274"/>
      <c r="G1" s="274"/>
      <c r="H1" s="274"/>
      <c r="I1" s="274"/>
      <c r="J1" s="274"/>
      <c r="K1" s="274"/>
      <c r="L1" s="274"/>
      <c r="M1" s="274"/>
      <c r="N1" s="274"/>
      <c r="O1" s="274"/>
      <c r="P1" s="274"/>
      <c r="Q1" s="3"/>
      <c r="R1" s="3"/>
      <c r="S1" s="3"/>
      <c r="T1" s="3"/>
      <c r="U1" s="3"/>
      <c r="V1" s="3"/>
      <c r="W1" s="3"/>
      <c r="X1" s="4"/>
    </row>
    <row r="2" spans="1:24" ht="12.75" customHeight="1">
      <c r="A2" s="57" t="s">
        <v>202</v>
      </c>
      <c r="B2" s="3"/>
      <c r="C2" s="3"/>
      <c r="D2" s="3"/>
      <c r="E2" s="3"/>
      <c r="F2" s="3"/>
      <c r="G2" s="3"/>
      <c r="H2" s="3"/>
      <c r="I2" s="3"/>
      <c r="J2" s="3"/>
      <c r="K2" s="55" t="s">
        <v>212</v>
      </c>
      <c r="L2" s="3"/>
      <c r="M2" s="3"/>
      <c r="N2" s="3"/>
      <c r="O2" s="3"/>
      <c r="P2" s="3"/>
      <c r="Q2" s="3"/>
      <c r="R2" s="3"/>
      <c r="S2" s="3"/>
      <c r="T2" s="3"/>
      <c r="U2" s="3"/>
      <c r="V2" s="3"/>
      <c r="W2" s="3"/>
      <c r="X2" s="4"/>
    </row>
    <row r="3" spans="1:24" ht="12.75" customHeight="1">
      <c r="A3" s="57" t="s">
        <v>203</v>
      </c>
      <c r="B3" s="3"/>
      <c r="C3" s="3"/>
      <c r="D3" s="3"/>
      <c r="E3" s="3"/>
      <c r="F3" s="3"/>
      <c r="G3" s="3"/>
      <c r="H3" s="3"/>
      <c r="I3" s="3"/>
      <c r="J3" s="3"/>
      <c r="K3" s="3"/>
      <c r="L3" s="3"/>
      <c r="M3" s="3"/>
      <c r="N3" s="3"/>
      <c r="O3" s="3"/>
      <c r="P3" s="3"/>
      <c r="Q3" s="3"/>
      <c r="R3" s="3"/>
      <c r="S3" s="3"/>
      <c r="T3" s="3"/>
      <c r="U3" s="3"/>
      <c r="V3" s="3"/>
      <c r="W3" s="3"/>
      <c r="X3" s="4"/>
    </row>
    <row r="4" spans="1:24" ht="25.5" customHeight="1" thickBot="1">
      <c r="A4" s="3"/>
      <c r="B4" s="3"/>
      <c r="C4" s="3"/>
      <c r="D4" s="3"/>
      <c r="E4" s="3"/>
      <c r="F4" s="3"/>
      <c r="G4" s="3"/>
      <c r="H4" s="3"/>
      <c r="I4" s="3"/>
      <c r="J4" s="3"/>
      <c r="K4" s="3"/>
      <c r="L4" s="3"/>
      <c r="M4" s="3"/>
      <c r="N4" s="3"/>
      <c r="O4" s="3"/>
      <c r="P4" s="3"/>
      <c r="Q4" s="3"/>
      <c r="R4" s="3"/>
      <c r="S4" s="3"/>
      <c r="T4" s="3"/>
      <c r="U4" s="3"/>
      <c r="V4" s="56" t="s">
        <v>161</v>
      </c>
      <c r="W4" s="3"/>
      <c r="X4" s="4"/>
    </row>
    <row r="5" spans="1:24" ht="25.5" customHeight="1">
      <c r="A5" s="276" t="s">
        <v>215</v>
      </c>
      <c r="B5" s="277"/>
      <c r="C5" s="277"/>
      <c r="D5" s="277"/>
      <c r="E5" s="277"/>
      <c r="F5" s="277"/>
      <c r="G5" s="277"/>
      <c r="H5" s="277"/>
      <c r="I5" s="277"/>
      <c r="J5" s="277"/>
      <c r="K5" s="277"/>
      <c r="L5" s="277"/>
      <c r="M5" s="277"/>
      <c r="N5" s="277"/>
      <c r="O5" s="277"/>
      <c r="P5" s="277"/>
      <c r="Q5" s="277"/>
      <c r="R5" s="277"/>
      <c r="S5" s="277"/>
      <c r="T5" s="277"/>
      <c r="U5" s="277"/>
      <c r="V5" s="278"/>
      <c r="W5" s="3"/>
      <c r="X5" s="4"/>
    </row>
    <row r="6" spans="1:24" ht="25.5" customHeight="1" thickBot="1">
      <c r="A6" s="265" t="s">
        <v>32</v>
      </c>
      <c r="B6" s="255" t="s">
        <v>33</v>
      </c>
      <c r="C6" s="279" t="s">
        <v>139</v>
      </c>
      <c r="D6" s="267" t="s">
        <v>195</v>
      </c>
      <c r="E6" s="63"/>
      <c r="F6" s="63"/>
      <c r="G6" s="63"/>
      <c r="H6" s="63"/>
      <c r="I6" s="259" t="s">
        <v>1</v>
      </c>
      <c r="J6" s="267" t="s">
        <v>196</v>
      </c>
      <c r="K6" s="267" t="s">
        <v>197</v>
      </c>
      <c r="L6" s="259" t="s">
        <v>2</v>
      </c>
      <c r="M6" s="267" t="s">
        <v>205</v>
      </c>
      <c r="N6" s="259" t="s">
        <v>3</v>
      </c>
      <c r="O6" s="267" t="s">
        <v>198</v>
      </c>
      <c r="P6" s="263" t="s">
        <v>200</v>
      </c>
      <c r="Q6" s="264"/>
      <c r="R6" s="264"/>
      <c r="S6" s="264"/>
      <c r="T6" s="264"/>
      <c r="U6" s="257" t="s">
        <v>208</v>
      </c>
      <c r="V6" s="281" t="s">
        <v>6</v>
      </c>
      <c r="W6" s="3"/>
      <c r="X6" s="4"/>
    </row>
    <row r="7" spans="1:24" ht="51" customHeight="1" thickBot="1">
      <c r="A7" s="266"/>
      <c r="B7" s="256"/>
      <c r="C7" s="280"/>
      <c r="D7" s="256"/>
      <c r="E7" s="64" t="s">
        <v>184</v>
      </c>
      <c r="F7" s="64" t="s">
        <v>185</v>
      </c>
      <c r="G7" s="64" t="s">
        <v>186</v>
      </c>
      <c r="H7" s="64" t="s">
        <v>187</v>
      </c>
      <c r="I7" s="256"/>
      <c r="J7" s="256"/>
      <c r="K7" s="256"/>
      <c r="L7" s="256"/>
      <c r="M7" s="256"/>
      <c r="N7" s="256"/>
      <c r="O7" s="256"/>
      <c r="P7" s="65" t="s">
        <v>199</v>
      </c>
      <c r="Q7" s="65" t="s">
        <v>206</v>
      </c>
      <c r="R7" s="66" t="s">
        <v>4</v>
      </c>
      <c r="S7" s="65" t="s">
        <v>207</v>
      </c>
      <c r="T7" s="66" t="s">
        <v>5</v>
      </c>
      <c r="U7" s="258"/>
      <c r="V7" s="282"/>
      <c r="W7" s="5"/>
      <c r="X7" s="5"/>
    </row>
    <row r="8" spans="1:24" ht="18" customHeight="1" thickBot="1">
      <c r="A8" s="275" t="s">
        <v>209</v>
      </c>
      <c r="B8" s="275"/>
      <c r="C8" s="275"/>
      <c r="D8" s="275"/>
      <c r="E8" s="275"/>
      <c r="F8" s="275"/>
      <c r="G8" s="275"/>
      <c r="H8" s="275"/>
      <c r="I8" s="275"/>
      <c r="J8" s="275"/>
      <c r="K8" s="275"/>
      <c r="L8" s="275"/>
      <c r="M8" s="275"/>
      <c r="N8" s="275"/>
      <c r="O8" s="275"/>
      <c r="P8" s="275"/>
      <c r="Q8" s="275"/>
      <c r="R8" s="275"/>
      <c r="S8" s="275"/>
      <c r="T8" s="275"/>
      <c r="U8" s="275"/>
      <c r="V8" s="275"/>
      <c r="W8" s="6"/>
      <c r="X8" s="5"/>
    </row>
    <row r="9" spans="1:24" s="121" customFormat="1" ht="64.5" customHeight="1">
      <c r="A9" s="135">
        <v>1</v>
      </c>
      <c r="B9" s="136">
        <v>1</v>
      </c>
      <c r="C9" s="137" t="s">
        <v>11</v>
      </c>
      <c r="D9" s="137">
        <v>63</v>
      </c>
      <c r="E9" s="137">
        <v>4350</v>
      </c>
      <c r="F9" s="137">
        <v>6351</v>
      </c>
      <c r="G9" s="137">
        <v>11</v>
      </c>
      <c r="H9" s="137">
        <v>66011001631</v>
      </c>
      <c r="I9" s="80" t="s">
        <v>34</v>
      </c>
      <c r="J9" s="80" t="s">
        <v>35</v>
      </c>
      <c r="K9" s="80" t="s">
        <v>244</v>
      </c>
      <c r="L9" s="137" t="s">
        <v>9</v>
      </c>
      <c r="M9" s="138">
        <v>165</v>
      </c>
      <c r="N9" s="139">
        <v>2019</v>
      </c>
      <c r="O9" s="138">
        <v>0</v>
      </c>
      <c r="P9" s="138">
        <v>165</v>
      </c>
      <c r="Q9" s="138">
        <v>0</v>
      </c>
      <c r="R9" s="138">
        <v>0</v>
      </c>
      <c r="S9" s="236">
        <v>165</v>
      </c>
      <c r="T9" s="138">
        <v>0</v>
      </c>
      <c r="U9" s="138">
        <v>0</v>
      </c>
      <c r="V9" s="140"/>
      <c r="W9" s="2"/>
      <c r="X9" s="1"/>
    </row>
    <row r="10" spans="1:24" s="121" customFormat="1" ht="64.5" customHeight="1">
      <c r="A10" s="135">
        <v>2</v>
      </c>
      <c r="B10" s="136">
        <v>2</v>
      </c>
      <c r="C10" s="137" t="s">
        <v>11</v>
      </c>
      <c r="D10" s="137">
        <v>63</v>
      </c>
      <c r="E10" s="137">
        <v>4357</v>
      </c>
      <c r="F10" s="137">
        <v>6351</v>
      </c>
      <c r="G10" s="137">
        <v>11</v>
      </c>
      <c r="H10" s="137">
        <v>66011001633</v>
      </c>
      <c r="I10" s="80" t="s">
        <v>36</v>
      </c>
      <c r="J10" s="80" t="s">
        <v>37</v>
      </c>
      <c r="K10" s="80" t="s">
        <v>246</v>
      </c>
      <c r="L10" s="137" t="s">
        <v>9</v>
      </c>
      <c r="M10" s="138">
        <v>130</v>
      </c>
      <c r="N10" s="139">
        <v>2019</v>
      </c>
      <c r="O10" s="138">
        <v>0</v>
      </c>
      <c r="P10" s="138">
        <v>130</v>
      </c>
      <c r="Q10" s="138">
        <v>0</v>
      </c>
      <c r="R10" s="138">
        <v>0</v>
      </c>
      <c r="S10" s="236">
        <v>130</v>
      </c>
      <c r="T10" s="138">
        <v>0</v>
      </c>
      <c r="U10" s="138">
        <v>0</v>
      </c>
      <c r="V10" s="140"/>
      <c r="W10" s="2"/>
      <c r="X10" s="1"/>
    </row>
    <row r="11" spans="1:24" s="121" customFormat="1" ht="64.5" customHeight="1">
      <c r="A11" s="135">
        <v>3</v>
      </c>
      <c r="B11" s="136">
        <v>1</v>
      </c>
      <c r="C11" s="137" t="s">
        <v>26</v>
      </c>
      <c r="D11" s="137">
        <v>63</v>
      </c>
      <c r="E11" s="141">
        <v>4350</v>
      </c>
      <c r="F11" s="137">
        <v>6351</v>
      </c>
      <c r="G11" s="137">
        <v>11</v>
      </c>
      <c r="H11" s="141">
        <v>66011001652</v>
      </c>
      <c r="I11" s="142" t="s">
        <v>162</v>
      </c>
      <c r="J11" s="80" t="s">
        <v>41</v>
      </c>
      <c r="K11" s="80" t="s">
        <v>245</v>
      </c>
      <c r="L11" s="137" t="s">
        <v>9</v>
      </c>
      <c r="M11" s="138">
        <v>165</v>
      </c>
      <c r="N11" s="139">
        <v>2019</v>
      </c>
      <c r="O11" s="138">
        <v>0</v>
      </c>
      <c r="P11" s="138">
        <v>165</v>
      </c>
      <c r="Q11" s="138">
        <v>0</v>
      </c>
      <c r="R11" s="138"/>
      <c r="S11" s="236">
        <v>165</v>
      </c>
      <c r="T11" s="138">
        <v>0</v>
      </c>
      <c r="U11" s="138">
        <v>0</v>
      </c>
      <c r="V11" s="140"/>
      <c r="W11" s="2"/>
      <c r="X11" s="1"/>
    </row>
    <row r="12" spans="1:24" s="121" customFormat="1" ht="64.5" customHeight="1">
      <c r="A12" s="135">
        <v>4</v>
      </c>
      <c r="B12" s="136">
        <v>23</v>
      </c>
      <c r="C12" s="137" t="s">
        <v>26</v>
      </c>
      <c r="D12" s="137">
        <v>63</v>
      </c>
      <c r="E12" s="137">
        <v>4350</v>
      </c>
      <c r="F12" s="137">
        <v>6351</v>
      </c>
      <c r="G12" s="137">
        <v>11</v>
      </c>
      <c r="H12" s="137">
        <v>66011001656</v>
      </c>
      <c r="I12" s="80" t="s">
        <v>38</v>
      </c>
      <c r="J12" s="80" t="s">
        <v>39</v>
      </c>
      <c r="K12" s="80" t="s">
        <v>40</v>
      </c>
      <c r="L12" s="137" t="s">
        <v>9</v>
      </c>
      <c r="M12" s="138">
        <v>120</v>
      </c>
      <c r="N12" s="139">
        <v>2019</v>
      </c>
      <c r="O12" s="138">
        <v>0</v>
      </c>
      <c r="P12" s="138">
        <v>120</v>
      </c>
      <c r="Q12" s="138">
        <v>0</v>
      </c>
      <c r="R12" s="138">
        <v>0</v>
      </c>
      <c r="S12" s="236">
        <v>120</v>
      </c>
      <c r="T12" s="138">
        <v>0</v>
      </c>
      <c r="U12" s="138">
        <v>0</v>
      </c>
      <c r="V12" s="140"/>
      <c r="W12" s="2"/>
      <c r="X12" s="1"/>
    </row>
    <row r="13" spans="1:24" s="121" customFormat="1" ht="64.5" customHeight="1">
      <c r="A13" s="135">
        <v>5</v>
      </c>
      <c r="B13" s="136">
        <v>9</v>
      </c>
      <c r="C13" s="137" t="s">
        <v>26</v>
      </c>
      <c r="D13" s="137">
        <v>63</v>
      </c>
      <c r="E13" s="137">
        <v>4350</v>
      </c>
      <c r="F13" s="137">
        <v>6351</v>
      </c>
      <c r="G13" s="137">
        <v>11</v>
      </c>
      <c r="H13" s="137">
        <v>66011001656</v>
      </c>
      <c r="I13" s="80" t="s">
        <v>38</v>
      </c>
      <c r="J13" s="80" t="s">
        <v>41</v>
      </c>
      <c r="K13" s="80" t="s">
        <v>42</v>
      </c>
      <c r="L13" s="137" t="s">
        <v>9</v>
      </c>
      <c r="M13" s="138">
        <v>150</v>
      </c>
      <c r="N13" s="139">
        <v>2019</v>
      </c>
      <c r="O13" s="138">
        <v>0</v>
      </c>
      <c r="P13" s="138">
        <v>150</v>
      </c>
      <c r="Q13" s="138">
        <v>0</v>
      </c>
      <c r="R13" s="138">
        <v>0</v>
      </c>
      <c r="S13" s="236">
        <v>150</v>
      </c>
      <c r="T13" s="138">
        <v>0</v>
      </c>
      <c r="U13" s="138">
        <v>0</v>
      </c>
      <c r="V13" s="140"/>
      <c r="W13" s="2"/>
      <c r="X13" s="1"/>
    </row>
    <row r="14" spans="1:24" s="121" customFormat="1" ht="64.5" customHeight="1">
      <c r="A14" s="135">
        <v>6</v>
      </c>
      <c r="B14" s="136">
        <v>2</v>
      </c>
      <c r="C14" s="137" t="s">
        <v>10</v>
      </c>
      <c r="D14" s="137">
        <v>63</v>
      </c>
      <c r="E14" s="137">
        <v>4357</v>
      </c>
      <c r="F14" s="137">
        <v>6351</v>
      </c>
      <c r="G14" s="137">
        <v>11</v>
      </c>
      <c r="H14" s="137">
        <v>66011001657</v>
      </c>
      <c r="I14" s="80" t="s">
        <v>43</v>
      </c>
      <c r="J14" s="80" t="s">
        <v>157</v>
      </c>
      <c r="K14" s="80" t="s">
        <v>247</v>
      </c>
      <c r="L14" s="137" t="s">
        <v>9</v>
      </c>
      <c r="M14" s="138">
        <v>180</v>
      </c>
      <c r="N14" s="139">
        <v>2019</v>
      </c>
      <c r="O14" s="138">
        <v>0</v>
      </c>
      <c r="P14" s="138">
        <v>180</v>
      </c>
      <c r="Q14" s="138">
        <v>0</v>
      </c>
      <c r="R14" s="138">
        <v>0</v>
      </c>
      <c r="S14" s="236">
        <v>180</v>
      </c>
      <c r="T14" s="138">
        <v>0</v>
      </c>
      <c r="U14" s="138">
        <v>0</v>
      </c>
      <c r="V14" s="140"/>
      <c r="W14" s="2"/>
      <c r="X14" s="1"/>
    </row>
    <row r="15" spans="1:24" s="121" customFormat="1" ht="64.5" customHeight="1">
      <c r="A15" s="135">
        <v>7</v>
      </c>
      <c r="B15" s="136">
        <v>2</v>
      </c>
      <c r="C15" s="137" t="s">
        <v>10</v>
      </c>
      <c r="D15" s="137">
        <v>63</v>
      </c>
      <c r="E15" s="137">
        <v>4357</v>
      </c>
      <c r="F15" s="137">
        <v>6351</v>
      </c>
      <c r="G15" s="137">
        <v>11</v>
      </c>
      <c r="H15" s="137">
        <v>66011001657</v>
      </c>
      <c r="I15" s="80" t="s">
        <v>43</v>
      </c>
      <c r="J15" s="80" t="s">
        <v>157</v>
      </c>
      <c r="K15" s="80" t="s">
        <v>247</v>
      </c>
      <c r="L15" s="137" t="s">
        <v>9</v>
      </c>
      <c r="M15" s="138">
        <v>180</v>
      </c>
      <c r="N15" s="139">
        <v>2019</v>
      </c>
      <c r="O15" s="138">
        <v>0</v>
      </c>
      <c r="P15" s="138">
        <v>180</v>
      </c>
      <c r="Q15" s="138">
        <v>0</v>
      </c>
      <c r="R15" s="138">
        <v>0</v>
      </c>
      <c r="S15" s="236">
        <v>180</v>
      </c>
      <c r="T15" s="138">
        <v>0</v>
      </c>
      <c r="U15" s="138">
        <v>0</v>
      </c>
      <c r="V15" s="140"/>
      <c r="W15" s="2"/>
      <c r="X15" s="1"/>
    </row>
    <row r="16" spans="1:24" s="121" customFormat="1" ht="64.5" customHeight="1">
      <c r="A16" s="135">
        <v>8</v>
      </c>
      <c r="B16" s="136">
        <v>4</v>
      </c>
      <c r="C16" s="137" t="s">
        <v>10</v>
      </c>
      <c r="D16" s="137">
        <v>63</v>
      </c>
      <c r="E16" s="137">
        <v>4350</v>
      </c>
      <c r="F16" s="137">
        <v>6351</v>
      </c>
      <c r="G16" s="137">
        <v>11</v>
      </c>
      <c r="H16" s="137">
        <v>66011001658</v>
      </c>
      <c r="I16" s="80" t="s">
        <v>44</v>
      </c>
      <c r="J16" s="80" t="s">
        <v>41</v>
      </c>
      <c r="K16" s="80" t="s">
        <v>45</v>
      </c>
      <c r="L16" s="137" t="s">
        <v>9</v>
      </c>
      <c r="M16" s="138">
        <v>142</v>
      </c>
      <c r="N16" s="139">
        <v>2019</v>
      </c>
      <c r="O16" s="138">
        <v>0</v>
      </c>
      <c r="P16" s="138">
        <v>142</v>
      </c>
      <c r="Q16" s="138">
        <v>0</v>
      </c>
      <c r="R16" s="138">
        <v>0</v>
      </c>
      <c r="S16" s="236">
        <v>142</v>
      </c>
      <c r="T16" s="138">
        <v>0</v>
      </c>
      <c r="U16" s="138">
        <v>0</v>
      </c>
      <c r="V16" s="140"/>
      <c r="W16" s="2"/>
      <c r="X16" s="1"/>
    </row>
    <row r="17" spans="1:24" s="121" customFormat="1" ht="64.5" customHeight="1">
      <c r="A17" s="135">
        <v>9</v>
      </c>
      <c r="B17" s="136">
        <v>5</v>
      </c>
      <c r="C17" s="137" t="s">
        <v>10</v>
      </c>
      <c r="D17" s="137">
        <v>63</v>
      </c>
      <c r="E17" s="137">
        <v>4350</v>
      </c>
      <c r="F17" s="137">
        <v>6351</v>
      </c>
      <c r="G17" s="137">
        <v>11</v>
      </c>
      <c r="H17" s="137">
        <v>66011001658</v>
      </c>
      <c r="I17" s="80" t="s">
        <v>44</v>
      </c>
      <c r="J17" s="80" t="s">
        <v>46</v>
      </c>
      <c r="K17" s="80" t="s">
        <v>248</v>
      </c>
      <c r="L17" s="137" t="s">
        <v>9</v>
      </c>
      <c r="M17" s="138">
        <v>130</v>
      </c>
      <c r="N17" s="139">
        <v>2019</v>
      </c>
      <c r="O17" s="138">
        <v>0</v>
      </c>
      <c r="P17" s="138">
        <v>130</v>
      </c>
      <c r="Q17" s="138">
        <v>0</v>
      </c>
      <c r="R17" s="138">
        <v>0</v>
      </c>
      <c r="S17" s="236">
        <v>130</v>
      </c>
      <c r="T17" s="138">
        <v>0</v>
      </c>
      <c r="U17" s="138">
        <v>0</v>
      </c>
      <c r="V17" s="140"/>
      <c r="W17" s="2"/>
      <c r="X17" s="1"/>
    </row>
    <row r="18" spans="1:24" s="121" customFormat="1" ht="64.5" customHeight="1" thickBot="1">
      <c r="A18" s="135">
        <v>10</v>
      </c>
      <c r="B18" s="136">
        <v>7</v>
      </c>
      <c r="C18" s="137" t="s">
        <v>10</v>
      </c>
      <c r="D18" s="137">
        <v>63</v>
      </c>
      <c r="E18" s="137">
        <v>4357</v>
      </c>
      <c r="F18" s="137">
        <v>6351</v>
      </c>
      <c r="G18" s="137">
        <v>11</v>
      </c>
      <c r="H18" s="137">
        <v>66011001661</v>
      </c>
      <c r="I18" s="80" t="s">
        <v>47</v>
      </c>
      <c r="J18" s="80" t="s">
        <v>156</v>
      </c>
      <c r="K18" s="80" t="s">
        <v>260</v>
      </c>
      <c r="L18" s="137" t="s">
        <v>9</v>
      </c>
      <c r="M18" s="138">
        <v>130</v>
      </c>
      <c r="N18" s="139">
        <v>2019</v>
      </c>
      <c r="O18" s="138">
        <v>0</v>
      </c>
      <c r="P18" s="138">
        <v>130</v>
      </c>
      <c r="Q18" s="138">
        <v>0</v>
      </c>
      <c r="R18" s="138">
        <v>0</v>
      </c>
      <c r="S18" s="236">
        <v>130</v>
      </c>
      <c r="T18" s="138">
        <v>0</v>
      </c>
      <c r="U18" s="138">
        <v>0</v>
      </c>
      <c r="V18" s="140"/>
      <c r="W18" s="2"/>
      <c r="X18" s="1"/>
    </row>
    <row r="19" spans="1:24" s="121" customFormat="1" ht="13.5" thickBot="1">
      <c r="A19" s="268" t="s">
        <v>13</v>
      </c>
      <c r="B19" s="269"/>
      <c r="C19" s="270"/>
      <c r="D19" s="270"/>
      <c r="E19" s="270"/>
      <c r="F19" s="270"/>
      <c r="G19" s="270"/>
      <c r="H19" s="270"/>
      <c r="I19" s="270"/>
      <c r="J19" s="270"/>
      <c r="K19" s="270"/>
      <c r="L19" s="270"/>
      <c r="M19" s="143">
        <f>SUM(M9:M18)</f>
        <v>1492</v>
      </c>
      <c r="N19" s="143"/>
      <c r="O19" s="143">
        <f aca="true" t="shared" si="0" ref="O19:U19">SUM(O9:O18)</f>
        <v>0</v>
      </c>
      <c r="P19" s="143">
        <f t="shared" si="0"/>
        <v>1492</v>
      </c>
      <c r="Q19" s="143">
        <f t="shared" si="0"/>
        <v>0</v>
      </c>
      <c r="R19" s="143">
        <f t="shared" si="0"/>
        <v>0</v>
      </c>
      <c r="S19" s="237">
        <f>SUM(S9:S18)</f>
        <v>1492</v>
      </c>
      <c r="T19" s="143">
        <f t="shared" si="0"/>
        <v>0</v>
      </c>
      <c r="U19" s="143">
        <f t="shared" si="0"/>
        <v>0</v>
      </c>
      <c r="V19" s="144"/>
      <c r="W19" s="2"/>
      <c r="X19" s="1"/>
    </row>
    <row r="20" spans="1:22" s="121" customFormat="1" ht="15.75" thickBot="1">
      <c r="A20" s="283" t="s">
        <v>210</v>
      </c>
      <c r="B20" s="284"/>
      <c r="C20" s="284"/>
      <c r="D20" s="284"/>
      <c r="E20" s="284"/>
      <c r="F20" s="284"/>
      <c r="G20" s="284"/>
      <c r="H20" s="284"/>
      <c r="I20" s="284"/>
      <c r="J20" s="284"/>
      <c r="K20" s="284"/>
      <c r="L20" s="284"/>
      <c r="M20" s="284"/>
      <c r="N20" s="284"/>
      <c r="O20" s="284"/>
      <c r="P20" s="284"/>
      <c r="Q20" s="284"/>
      <c r="R20" s="284"/>
      <c r="S20" s="284"/>
      <c r="T20" s="284"/>
      <c r="U20" s="284"/>
      <c r="V20" s="285"/>
    </row>
    <row r="21" spans="1:22" s="121" customFormat="1" ht="64.5" customHeight="1">
      <c r="A21" s="91">
        <v>1</v>
      </c>
      <c r="B21" s="92">
        <v>2</v>
      </c>
      <c r="C21" s="92" t="s">
        <v>7</v>
      </c>
      <c r="D21" s="92">
        <v>63</v>
      </c>
      <c r="E21" s="92">
        <v>4357</v>
      </c>
      <c r="F21" s="92">
        <v>6351</v>
      </c>
      <c r="G21" s="92">
        <v>11</v>
      </c>
      <c r="H21" s="92">
        <v>66011001640</v>
      </c>
      <c r="I21" s="93" t="s">
        <v>49</v>
      </c>
      <c r="J21" s="94" t="s">
        <v>50</v>
      </c>
      <c r="K21" s="92"/>
      <c r="L21" s="92" t="s">
        <v>9</v>
      </c>
      <c r="M21" s="95">
        <v>95</v>
      </c>
      <c r="N21" s="92">
        <v>2019</v>
      </c>
      <c r="O21" s="96">
        <v>0</v>
      </c>
      <c r="P21" s="96">
        <v>95</v>
      </c>
      <c r="Q21" s="96">
        <v>0</v>
      </c>
      <c r="R21" s="96">
        <v>0</v>
      </c>
      <c r="S21" s="233">
        <v>95</v>
      </c>
      <c r="T21" s="96">
        <v>0</v>
      </c>
      <c r="U21" s="96">
        <v>0</v>
      </c>
      <c r="V21" s="145"/>
    </row>
    <row r="22" spans="1:22" s="121" customFormat="1" ht="64.5" customHeight="1">
      <c r="A22" s="91">
        <v>2</v>
      </c>
      <c r="B22" s="92">
        <v>7</v>
      </c>
      <c r="C22" s="92" t="s">
        <v>7</v>
      </c>
      <c r="D22" s="92">
        <v>63</v>
      </c>
      <c r="E22" s="92">
        <v>4357</v>
      </c>
      <c r="F22" s="92">
        <v>6351</v>
      </c>
      <c r="G22" s="92">
        <v>11</v>
      </c>
      <c r="H22" s="92">
        <v>66011001640</v>
      </c>
      <c r="I22" s="98" t="s">
        <v>49</v>
      </c>
      <c r="J22" s="94" t="s">
        <v>51</v>
      </c>
      <c r="K22" s="92"/>
      <c r="L22" s="92" t="s">
        <v>9</v>
      </c>
      <c r="M22" s="95">
        <v>95</v>
      </c>
      <c r="N22" s="92">
        <v>2019</v>
      </c>
      <c r="O22" s="96">
        <v>0</v>
      </c>
      <c r="P22" s="96">
        <v>95</v>
      </c>
      <c r="Q22" s="96">
        <v>0</v>
      </c>
      <c r="R22" s="96">
        <v>0</v>
      </c>
      <c r="S22" s="233">
        <v>95</v>
      </c>
      <c r="T22" s="96">
        <v>0</v>
      </c>
      <c r="U22" s="96">
        <v>0</v>
      </c>
      <c r="V22" s="145"/>
    </row>
    <row r="23" spans="1:22" s="121" customFormat="1" ht="64.5" customHeight="1">
      <c r="A23" s="91">
        <v>3</v>
      </c>
      <c r="B23" s="92">
        <v>3</v>
      </c>
      <c r="C23" s="92" t="s">
        <v>26</v>
      </c>
      <c r="D23" s="92">
        <v>63</v>
      </c>
      <c r="E23" s="92">
        <v>4357</v>
      </c>
      <c r="F23" s="92">
        <v>6351</v>
      </c>
      <c r="G23" s="92">
        <v>11</v>
      </c>
      <c r="H23" s="92">
        <v>66011001650</v>
      </c>
      <c r="I23" s="98" t="s">
        <v>52</v>
      </c>
      <c r="J23" s="94" t="s">
        <v>53</v>
      </c>
      <c r="K23" s="92"/>
      <c r="L23" s="92" t="s">
        <v>9</v>
      </c>
      <c r="M23" s="95">
        <v>120</v>
      </c>
      <c r="N23" s="92">
        <v>2019</v>
      </c>
      <c r="O23" s="96">
        <v>0</v>
      </c>
      <c r="P23" s="96">
        <v>120</v>
      </c>
      <c r="Q23" s="96">
        <v>0</v>
      </c>
      <c r="R23" s="96">
        <v>0</v>
      </c>
      <c r="S23" s="233">
        <v>120</v>
      </c>
      <c r="T23" s="96">
        <v>0</v>
      </c>
      <c r="U23" s="96">
        <v>0</v>
      </c>
      <c r="V23" s="145"/>
    </row>
    <row r="24" spans="1:22" s="121" customFormat="1" ht="64.5" customHeight="1">
      <c r="A24" s="91">
        <v>4</v>
      </c>
      <c r="B24" s="92">
        <v>27</v>
      </c>
      <c r="C24" s="92" t="s">
        <v>26</v>
      </c>
      <c r="D24" s="92">
        <v>63</v>
      </c>
      <c r="E24" s="92">
        <v>4350</v>
      </c>
      <c r="F24" s="92">
        <v>6351</v>
      </c>
      <c r="G24" s="92">
        <v>11</v>
      </c>
      <c r="H24" s="92">
        <v>66011001656</v>
      </c>
      <c r="I24" s="98" t="s">
        <v>54</v>
      </c>
      <c r="J24" s="94" t="s">
        <v>55</v>
      </c>
      <c r="K24" s="92"/>
      <c r="L24" s="92" t="s">
        <v>9</v>
      </c>
      <c r="M24" s="95">
        <v>50</v>
      </c>
      <c r="N24" s="92">
        <v>2019</v>
      </c>
      <c r="O24" s="96">
        <v>0</v>
      </c>
      <c r="P24" s="96">
        <v>50</v>
      </c>
      <c r="Q24" s="96">
        <v>0</v>
      </c>
      <c r="R24" s="96">
        <v>0</v>
      </c>
      <c r="S24" s="233">
        <v>50</v>
      </c>
      <c r="T24" s="96">
        <v>0</v>
      </c>
      <c r="U24" s="96">
        <v>0</v>
      </c>
      <c r="V24" s="145"/>
    </row>
    <row r="25" spans="1:22" s="121" customFormat="1" ht="64.5" customHeight="1">
      <c r="A25" s="91">
        <v>5</v>
      </c>
      <c r="B25" s="92">
        <v>12</v>
      </c>
      <c r="C25" s="92" t="s">
        <v>26</v>
      </c>
      <c r="D25" s="92">
        <v>63</v>
      </c>
      <c r="E25" s="92">
        <v>4350</v>
      </c>
      <c r="F25" s="92">
        <v>6351</v>
      </c>
      <c r="G25" s="92">
        <v>11</v>
      </c>
      <c r="H25" s="92">
        <v>66011001656</v>
      </c>
      <c r="I25" s="98" t="s">
        <v>54</v>
      </c>
      <c r="J25" s="94" t="s">
        <v>56</v>
      </c>
      <c r="K25" s="92"/>
      <c r="L25" s="92" t="s">
        <v>9</v>
      </c>
      <c r="M25" s="95">
        <v>80</v>
      </c>
      <c r="N25" s="92">
        <v>2019</v>
      </c>
      <c r="O25" s="96">
        <v>0</v>
      </c>
      <c r="P25" s="96">
        <v>80</v>
      </c>
      <c r="Q25" s="96">
        <v>0</v>
      </c>
      <c r="R25" s="96">
        <v>0</v>
      </c>
      <c r="S25" s="233">
        <v>80</v>
      </c>
      <c r="T25" s="96">
        <v>0</v>
      </c>
      <c r="U25" s="96">
        <v>0</v>
      </c>
      <c r="V25" s="145"/>
    </row>
    <row r="26" spans="1:22" s="121" customFormat="1" ht="64.5" customHeight="1">
      <c r="A26" s="91">
        <v>6</v>
      </c>
      <c r="B26" s="92">
        <v>2</v>
      </c>
      <c r="C26" s="92" t="s">
        <v>10</v>
      </c>
      <c r="D26" s="92">
        <v>63</v>
      </c>
      <c r="E26" s="92">
        <v>4350</v>
      </c>
      <c r="F26" s="92">
        <v>6351</v>
      </c>
      <c r="G26" s="92">
        <v>11</v>
      </c>
      <c r="H26" s="92">
        <v>66011001658</v>
      </c>
      <c r="I26" s="94" t="s">
        <v>57</v>
      </c>
      <c r="J26" s="94" t="s">
        <v>58</v>
      </c>
      <c r="K26" s="92"/>
      <c r="L26" s="92">
        <v>1</v>
      </c>
      <c r="M26" s="95">
        <v>114</v>
      </c>
      <c r="N26" s="92">
        <v>2019</v>
      </c>
      <c r="O26" s="96">
        <v>0</v>
      </c>
      <c r="P26" s="96">
        <v>114</v>
      </c>
      <c r="Q26" s="96">
        <v>0</v>
      </c>
      <c r="R26" s="96">
        <v>0</v>
      </c>
      <c r="S26" s="233">
        <v>114</v>
      </c>
      <c r="T26" s="96">
        <v>0</v>
      </c>
      <c r="U26" s="96">
        <v>0</v>
      </c>
      <c r="V26" s="145"/>
    </row>
    <row r="27" spans="1:22" s="121" customFormat="1" ht="64.5" customHeight="1" thickBot="1">
      <c r="A27" s="91">
        <v>7</v>
      </c>
      <c r="B27" s="92">
        <v>1</v>
      </c>
      <c r="C27" s="92" t="s">
        <v>26</v>
      </c>
      <c r="D27" s="92">
        <v>63</v>
      </c>
      <c r="E27" s="92">
        <v>4357</v>
      </c>
      <c r="F27" s="92">
        <v>6351</v>
      </c>
      <c r="G27" s="92">
        <v>11</v>
      </c>
      <c r="H27" s="92">
        <v>66011001660</v>
      </c>
      <c r="I27" s="94" t="s">
        <v>59</v>
      </c>
      <c r="J27" s="94" t="s">
        <v>60</v>
      </c>
      <c r="K27" s="92"/>
      <c r="L27" s="92" t="s">
        <v>9</v>
      </c>
      <c r="M27" s="95">
        <v>98</v>
      </c>
      <c r="N27" s="92">
        <v>2019</v>
      </c>
      <c r="O27" s="96">
        <v>0</v>
      </c>
      <c r="P27" s="96">
        <v>98</v>
      </c>
      <c r="Q27" s="96">
        <v>0</v>
      </c>
      <c r="R27" s="96">
        <v>0</v>
      </c>
      <c r="S27" s="233">
        <v>98</v>
      </c>
      <c r="T27" s="96">
        <v>0</v>
      </c>
      <c r="U27" s="96">
        <v>0</v>
      </c>
      <c r="V27" s="145"/>
    </row>
    <row r="28" spans="1:22" ht="13.5" customHeight="1" thickBot="1">
      <c r="A28" s="268" t="s">
        <v>13</v>
      </c>
      <c r="B28" s="269"/>
      <c r="C28" s="270"/>
      <c r="D28" s="270"/>
      <c r="E28" s="270"/>
      <c r="F28" s="270"/>
      <c r="G28" s="270"/>
      <c r="H28" s="270"/>
      <c r="I28" s="270"/>
      <c r="J28" s="270"/>
      <c r="K28" s="270"/>
      <c r="L28" s="270"/>
      <c r="M28" s="32">
        <f>SUM(M21:M27)</f>
        <v>652</v>
      </c>
      <c r="N28" s="32"/>
      <c r="O28" s="32">
        <f aca="true" t="shared" si="1" ref="O28:U28">SUM(O21:O27)</f>
        <v>0</v>
      </c>
      <c r="P28" s="32">
        <f t="shared" si="1"/>
        <v>652</v>
      </c>
      <c r="Q28" s="32">
        <f t="shared" si="1"/>
        <v>0</v>
      </c>
      <c r="R28" s="32">
        <f t="shared" si="1"/>
        <v>0</v>
      </c>
      <c r="S28" s="232">
        <f>SUM(S21:S27)</f>
        <v>652</v>
      </c>
      <c r="T28" s="32">
        <f t="shared" si="1"/>
        <v>0</v>
      </c>
      <c r="U28" s="32">
        <f t="shared" si="1"/>
        <v>0</v>
      </c>
      <c r="V28" s="8"/>
    </row>
    <row r="29" spans="1:22" ht="18.75" customHeight="1" thickBot="1">
      <c r="A29" s="260" t="s">
        <v>216</v>
      </c>
      <c r="B29" s="261"/>
      <c r="C29" s="261"/>
      <c r="D29" s="261"/>
      <c r="E29" s="261"/>
      <c r="F29" s="261"/>
      <c r="G29" s="261"/>
      <c r="H29" s="261"/>
      <c r="I29" s="261"/>
      <c r="J29" s="261"/>
      <c r="K29" s="261"/>
      <c r="L29" s="262"/>
      <c r="M29" s="58">
        <f>M19+M28</f>
        <v>2144</v>
      </c>
      <c r="N29" s="58"/>
      <c r="O29" s="58">
        <f aca="true" t="shared" si="2" ref="O29:U29">O19+O28</f>
        <v>0</v>
      </c>
      <c r="P29" s="58">
        <f t="shared" si="2"/>
        <v>2144</v>
      </c>
      <c r="Q29" s="58">
        <f t="shared" si="2"/>
        <v>0</v>
      </c>
      <c r="R29" s="58">
        <f t="shared" si="2"/>
        <v>0</v>
      </c>
      <c r="S29" s="58">
        <f t="shared" si="2"/>
        <v>2144</v>
      </c>
      <c r="T29" s="58">
        <f t="shared" si="2"/>
        <v>0</v>
      </c>
      <c r="U29" s="58">
        <f t="shared" si="2"/>
        <v>0</v>
      </c>
      <c r="V29" s="59"/>
    </row>
  </sheetData>
  <sheetProtection/>
  <mergeCells count="21">
    <mergeCell ref="I6:I7"/>
    <mergeCell ref="A28:L28"/>
    <mergeCell ref="U6:U7"/>
    <mergeCell ref="D6:D7"/>
    <mergeCell ref="K6:K7"/>
    <mergeCell ref="A1:P1"/>
    <mergeCell ref="A5:V5"/>
    <mergeCell ref="A6:A7"/>
    <mergeCell ref="B6:B7"/>
    <mergeCell ref="C6:C7"/>
    <mergeCell ref="V6:V7"/>
    <mergeCell ref="A19:L19"/>
    <mergeCell ref="P6:T6"/>
    <mergeCell ref="A8:V8"/>
    <mergeCell ref="L6:L7"/>
    <mergeCell ref="A29:L29"/>
    <mergeCell ref="A20:V20"/>
    <mergeCell ref="M6:M7"/>
    <mergeCell ref="N6:N7"/>
    <mergeCell ref="O6:O7"/>
    <mergeCell ref="J6:J7"/>
  </mergeCells>
  <printOptions/>
  <pageMargins left="0.7086614173228347" right="0.7086614173228347" top="0.7874015748031497" bottom="0.7874015748031497" header="0.31496062992125984" footer="0.31496062992125984"/>
  <pageSetup firstPageNumber="163" useFirstPageNumber="1" fitToHeight="0" fitToWidth="1" horizontalDpi="600" verticalDpi="600" orientation="landscape" paperSize="9" scale="62" r:id="rId1"/>
  <headerFooter>
    <oddFooter xml:space="preserve">&amp;L&amp;"Arial,Kurzíva"Zastupitelstvo Olomouckého kraje 17-12-2018
6. - Rozpočet Olomouckého kraje 2019 - návrh rozpočtu
Příloha č. 5d): Nové nákupy PO na rok 2019&amp;R&amp;"Arial,Kurzíva"Strana &amp;P (Celkem 179) </oddFooter>
  </headerFooter>
  <rowBreaks count="1" manualBreakCount="1">
    <brk id="16" max="24" man="1"/>
  </rowBreaks>
</worksheet>
</file>

<file path=xl/worksheets/sheet5.xml><?xml version="1.0" encoding="utf-8"?>
<worksheet xmlns="http://schemas.openxmlformats.org/spreadsheetml/2006/main" xmlns:r="http://schemas.openxmlformats.org/officeDocument/2006/relationships">
  <sheetPr>
    <tabColor rgb="FF00B0F0"/>
    <outlinePr summaryBelow="0" summaryRight="0"/>
    <pageSetUpPr fitToPage="1"/>
  </sheetPr>
  <dimension ref="A1:X31"/>
  <sheetViews>
    <sheetView showGridLines="0" view="pageBreakPreview" zoomScaleSheetLayoutView="100" zoomScalePageLayoutView="0" workbookViewId="0" topLeftCell="A1">
      <pane ySplit="7" topLeftCell="A26" activePane="bottomLeft" state="frozen"/>
      <selection pane="topLeft" activeCell="L12" sqref="L12"/>
      <selection pane="bottomLeft" activeCell="K25" sqref="K25"/>
    </sheetView>
  </sheetViews>
  <sheetFormatPr defaultColWidth="9.140625" defaultRowHeight="12.75"/>
  <cols>
    <col min="1" max="1" width="4.7109375" style="0" customWidth="1"/>
    <col min="2" max="2" width="3.7109375" style="0" hidden="1" customWidth="1"/>
    <col min="3" max="3" width="3.7109375" style="0" bestFit="1" customWidth="1"/>
    <col min="4" max="4" width="4.7109375" style="0" customWidth="1"/>
    <col min="5" max="6" width="4.421875" style="0" hidden="1" customWidth="1"/>
    <col min="7" max="7" width="2.8515625" style="0" hidden="1" customWidth="1"/>
    <col min="8" max="8" width="10.421875" style="0" hidden="1" customWidth="1"/>
    <col min="9" max="9" width="35.7109375" style="0" customWidth="1"/>
    <col min="10" max="10" width="22.7109375" style="0" customWidth="1"/>
    <col min="11" max="11" width="42.7109375" style="0" customWidth="1"/>
    <col min="12" max="12" width="2.7109375" style="0" customWidth="1"/>
    <col min="13" max="13" width="8.7109375" style="0" customWidth="1"/>
    <col min="14" max="17" width="9.7109375" style="0" customWidth="1"/>
    <col min="18" max="18" width="9.7109375" style="0" hidden="1" customWidth="1"/>
    <col min="19" max="22" width="9.7109375" style="0" customWidth="1"/>
    <col min="23" max="23" width="0.42578125" style="0" customWidth="1"/>
    <col min="24" max="24" width="0.13671875" style="0" customWidth="1"/>
  </cols>
  <sheetData>
    <row r="1" spans="1:24" ht="17.25" customHeight="1">
      <c r="A1" s="274" t="s">
        <v>201</v>
      </c>
      <c r="B1" s="274"/>
      <c r="C1" s="274"/>
      <c r="D1" s="274"/>
      <c r="E1" s="274"/>
      <c r="F1" s="274"/>
      <c r="G1" s="274"/>
      <c r="H1" s="274"/>
      <c r="I1" s="274"/>
      <c r="J1" s="274"/>
      <c r="K1" s="274"/>
      <c r="L1" s="274"/>
      <c r="M1" s="274"/>
      <c r="N1" s="274"/>
      <c r="O1" s="274"/>
      <c r="P1" s="274"/>
      <c r="Q1" s="3"/>
      <c r="R1" s="3"/>
      <c r="S1" s="3"/>
      <c r="T1" s="3"/>
      <c r="U1" s="3"/>
      <c r="V1" s="3"/>
      <c r="W1" s="3"/>
      <c r="X1" s="4"/>
    </row>
    <row r="2" spans="1:24" ht="12.75" customHeight="1">
      <c r="A2" s="57" t="s">
        <v>202</v>
      </c>
      <c r="B2" s="3"/>
      <c r="C2" s="3"/>
      <c r="D2" s="3"/>
      <c r="E2" s="3"/>
      <c r="F2" s="3"/>
      <c r="G2" s="3"/>
      <c r="H2" s="3"/>
      <c r="I2" s="3"/>
      <c r="J2" s="3"/>
      <c r="K2" s="55" t="s">
        <v>212</v>
      </c>
      <c r="L2" s="3"/>
      <c r="M2" s="3"/>
      <c r="N2" s="3"/>
      <c r="O2" s="3"/>
      <c r="P2" s="3"/>
      <c r="Q2" s="3"/>
      <c r="R2" s="3"/>
      <c r="S2" s="3"/>
      <c r="T2" s="3"/>
      <c r="U2" s="3"/>
      <c r="V2" s="3"/>
      <c r="W2" s="3"/>
      <c r="X2" s="4"/>
    </row>
    <row r="3" spans="1:24" ht="12.75" customHeight="1">
      <c r="A3" s="57" t="s">
        <v>203</v>
      </c>
      <c r="B3" s="3"/>
      <c r="C3" s="3"/>
      <c r="D3" s="3"/>
      <c r="E3" s="3"/>
      <c r="F3" s="3"/>
      <c r="G3" s="3"/>
      <c r="H3" s="3"/>
      <c r="I3" s="3"/>
      <c r="J3" s="3"/>
      <c r="K3" s="3"/>
      <c r="L3" s="3"/>
      <c r="M3" s="3"/>
      <c r="N3" s="3"/>
      <c r="O3" s="3"/>
      <c r="P3" s="3"/>
      <c r="Q3" s="3"/>
      <c r="R3" s="3"/>
      <c r="S3" s="3"/>
      <c r="T3" s="3"/>
      <c r="U3" s="3"/>
      <c r="V3" s="3"/>
      <c r="W3" s="3"/>
      <c r="X3" s="4"/>
    </row>
    <row r="4" spans="1:24" ht="25.5" customHeight="1" thickBot="1">
      <c r="A4" s="3"/>
      <c r="B4" s="3"/>
      <c r="C4" s="3"/>
      <c r="D4" s="3"/>
      <c r="E4" s="3"/>
      <c r="F4" s="3"/>
      <c r="G4" s="3"/>
      <c r="H4" s="3"/>
      <c r="I4" s="3"/>
      <c r="J4" s="3"/>
      <c r="K4" s="3"/>
      <c r="L4" s="3"/>
      <c r="M4" s="3"/>
      <c r="N4" s="3"/>
      <c r="O4" s="3"/>
      <c r="P4" s="3"/>
      <c r="Q4" s="3"/>
      <c r="R4" s="3"/>
      <c r="S4" s="3"/>
      <c r="T4" s="3"/>
      <c r="U4" s="3"/>
      <c r="V4" s="56" t="s">
        <v>161</v>
      </c>
      <c r="W4" s="3"/>
      <c r="X4" s="4"/>
    </row>
    <row r="5" spans="1:24" ht="25.5" customHeight="1">
      <c r="A5" s="276" t="s">
        <v>215</v>
      </c>
      <c r="B5" s="277"/>
      <c r="C5" s="277"/>
      <c r="D5" s="277"/>
      <c r="E5" s="277"/>
      <c r="F5" s="277"/>
      <c r="G5" s="277"/>
      <c r="H5" s="277"/>
      <c r="I5" s="277"/>
      <c r="J5" s="277"/>
      <c r="K5" s="277"/>
      <c r="L5" s="277"/>
      <c r="M5" s="277"/>
      <c r="N5" s="277"/>
      <c r="O5" s="277"/>
      <c r="P5" s="277"/>
      <c r="Q5" s="277"/>
      <c r="R5" s="277"/>
      <c r="S5" s="277"/>
      <c r="T5" s="277"/>
      <c r="U5" s="277"/>
      <c r="V5" s="278"/>
      <c r="W5" s="3"/>
      <c r="X5" s="4"/>
    </row>
    <row r="6" spans="1:24" ht="25.5" customHeight="1" thickBot="1">
      <c r="A6" s="265" t="s">
        <v>32</v>
      </c>
      <c r="B6" s="255" t="s">
        <v>33</v>
      </c>
      <c r="C6" s="279" t="s">
        <v>139</v>
      </c>
      <c r="D6" s="267" t="s">
        <v>195</v>
      </c>
      <c r="E6" s="63"/>
      <c r="F6" s="63"/>
      <c r="G6" s="63"/>
      <c r="H6" s="63"/>
      <c r="I6" s="259" t="s">
        <v>1</v>
      </c>
      <c r="J6" s="267" t="s">
        <v>196</v>
      </c>
      <c r="K6" s="267" t="s">
        <v>197</v>
      </c>
      <c r="L6" s="259" t="s">
        <v>2</v>
      </c>
      <c r="M6" s="267" t="s">
        <v>205</v>
      </c>
      <c r="N6" s="259" t="s">
        <v>3</v>
      </c>
      <c r="O6" s="267" t="s">
        <v>198</v>
      </c>
      <c r="P6" s="263" t="s">
        <v>200</v>
      </c>
      <c r="Q6" s="264"/>
      <c r="R6" s="264"/>
      <c r="S6" s="264"/>
      <c r="T6" s="264"/>
      <c r="U6" s="257" t="s">
        <v>208</v>
      </c>
      <c r="V6" s="281" t="s">
        <v>6</v>
      </c>
      <c r="W6" s="3"/>
      <c r="X6" s="4"/>
    </row>
    <row r="7" spans="1:24" ht="51" customHeight="1" thickBot="1">
      <c r="A7" s="266"/>
      <c r="B7" s="256"/>
      <c r="C7" s="280"/>
      <c r="D7" s="256"/>
      <c r="E7" s="64" t="s">
        <v>184</v>
      </c>
      <c r="F7" s="64" t="s">
        <v>185</v>
      </c>
      <c r="G7" s="64" t="s">
        <v>186</v>
      </c>
      <c r="H7" s="64" t="s">
        <v>187</v>
      </c>
      <c r="I7" s="256"/>
      <c r="J7" s="256"/>
      <c r="K7" s="256"/>
      <c r="L7" s="256"/>
      <c r="M7" s="256"/>
      <c r="N7" s="256"/>
      <c r="O7" s="256"/>
      <c r="P7" s="65" t="s">
        <v>199</v>
      </c>
      <c r="Q7" s="65" t="s">
        <v>206</v>
      </c>
      <c r="R7" s="66" t="s">
        <v>4</v>
      </c>
      <c r="S7" s="65" t="s">
        <v>207</v>
      </c>
      <c r="T7" s="66" t="s">
        <v>5</v>
      </c>
      <c r="U7" s="258"/>
      <c r="V7" s="282"/>
      <c r="W7" s="5"/>
      <c r="X7" s="5"/>
    </row>
    <row r="8" spans="1:24" ht="18" customHeight="1" thickBot="1">
      <c r="A8" s="275" t="s">
        <v>213</v>
      </c>
      <c r="B8" s="275"/>
      <c r="C8" s="275"/>
      <c r="D8" s="275"/>
      <c r="E8" s="275"/>
      <c r="F8" s="275"/>
      <c r="G8" s="275"/>
      <c r="H8" s="275"/>
      <c r="I8" s="275"/>
      <c r="J8" s="275"/>
      <c r="K8" s="275"/>
      <c r="L8" s="275"/>
      <c r="M8" s="275"/>
      <c r="N8" s="275"/>
      <c r="O8" s="275"/>
      <c r="P8" s="275"/>
      <c r="Q8" s="275"/>
      <c r="R8" s="275"/>
      <c r="S8" s="275"/>
      <c r="T8" s="275"/>
      <c r="U8" s="275"/>
      <c r="V8" s="275"/>
      <c r="W8" s="6"/>
      <c r="X8" s="5"/>
    </row>
    <row r="9" spans="1:24" ht="18" customHeight="1" hidden="1" thickBot="1">
      <c r="A9" s="286"/>
      <c r="B9" s="286"/>
      <c r="C9" s="286"/>
      <c r="D9" s="286"/>
      <c r="E9" s="286"/>
      <c r="F9" s="286"/>
      <c r="G9" s="286"/>
      <c r="H9" s="286"/>
      <c r="I9" s="286"/>
      <c r="J9" s="286"/>
      <c r="K9" s="286"/>
      <c r="L9" s="286"/>
      <c r="M9" s="286"/>
      <c r="N9" s="286"/>
      <c r="O9" s="286"/>
      <c r="P9" s="286"/>
      <c r="Q9" s="286"/>
      <c r="R9" s="286"/>
      <c r="S9" s="286"/>
      <c r="T9" s="286"/>
      <c r="U9" s="286"/>
      <c r="V9" s="286"/>
      <c r="W9" s="6"/>
      <c r="X9" s="5"/>
    </row>
    <row r="10" spans="1:24" s="121" customFormat="1" ht="64.5" customHeight="1">
      <c r="A10" s="146">
        <v>1</v>
      </c>
      <c r="B10" s="123">
        <v>2</v>
      </c>
      <c r="C10" s="124" t="s">
        <v>11</v>
      </c>
      <c r="D10" s="124">
        <v>63</v>
      </c>
      <c r="E10" s="124">
        <v>4350</v>
      </c>
      <c r="F10" s="124">
        <v>6351</v>
      </c>
      <c r="G10" s="124">
        <v>11</v>
      </c>
      <c r="H10" s="124">
        <v>66011001631</v>
      </c>
      <c r="I10" s="125" t="s">
        <v>34</v>
      </c>
      <c r="J10" s="117" t="s">
        <v>271</v>
      </c>
      <c r="K10" s="117" t="s">
        <v>272</v>
      </c>
      <c r="L10" s="124" t="s">
        <v>9</v>
      </c>
      <c r="M10" s="76">
        <v>305</v>
      </c>
      <c r="N10" s="77">
        <v>2019</v>
      </c>
      <c r="O10" s="76">
        <v>0</v>
      </c>
      <c r="P10" s="76">
        <v>305</v>
      </c>
      <c r="Q10" s="76">
        <v>0</v>
      </c>
      <c r="R10" s="76">
        <v>0</v>
      </c>
      <c r="S10" s="230">
        <v>305</v>
      </c>
      <c r="T10" s="76">
        <v>0</v>
      </c>
      <c r="U10" s="76">
        <v>0</v>
      </c>
      <c r="V10" s="79"/>
      <c r="W10" s="6"/>
      <c r="X10" s="5"/>
    </row>
    <row r="11" spans="1:24" s="121" customFormat="1" ht="64.5" customHeight="1">
      <c r="A11" s="146">
        <v>2</v>
      </c>
      <c r="B11" s="123">
        <v>1</v>
      </c>
      <c r="C11" s="124" t="s">
        <v>11</v>
      </c>
      <c r="D11" s="124">
        <v>63</v>
      </c>
      <c r="E11" s="124">
        <v>4357</v>
      </c>
      <c r="F11" s="124">
        <v>6351</v>
      </c>
      <c r="G11" s="124">
        <v>11</v>
      </c>
      <c r="H11" s="124">
        <v>66011001633</v>
      </c>
      <c r="I11" s="125" t="s">
        <v>36</v>
      </c>
      <c r="J11" s="125" t="s">
        <v>61</v>
      </c>
      <c r="K11" s="125" t="s">
        <v>62</v>
      </c>
      <c r="L11" s="124" t="s">
        <v>9</v>
      </c>
      <c r="M11" s="76">
        <v>295</v>
      </c>
      <c r="N11" s="77">
        <v>2019</v>
      </c>
      <c r="O11" s="76">
        <v>0</v>
      </c>
      <c r="P11" s="76">
        <v>295</v>
      </c>
      <c r="Q11" s="76">
        <v>0</v>
      </c>
      <c r="R11" s="76">
        <v>0</v>
      </c>
      <c r="S11" s="230">
        <v>295</v>
      </c>
      <c r="T11" s="76">
        <v>0</v>
      </c>
      <c r="U11" s="76">
        <v>0</v>
      </c>
      <c r="V11" s="79"/>
      <c r="W11" s="6"/>
      <c r="X11" s="5"/>
    </row>
    <row r="12" spans="1:24" s="121" customFormat="1" ht="64.5" customHeight="1">
      <c r="A12" s="146">
        <v>3</v>
      </c>
      <c r="B12" s="123">
        <v>3</v>
      </c>
      <c r="C12" s="124" t="s">
        <v>7</v>
      </c>
      <c r="D12" s="124">
        <v>63</v>
      </c>
      <c r="E12" s="124">
        <v>4350</v>
      </c>
      <c r="F12" s="124">
        <v>6351</v>
      </c>
      <c r="G12" s="124">
        <v>11</v>
      </c>
      <c r="H12" s="124">
        <v>66011001635</v>
      </c>
      <c r="I12" s="125" t="s">
        <v>63</v>
      </c>
      <c r="J12" s="75" t="s">
        <v>170</v>
      </c>
      <c r="K12" s="125" t="s">
        <v>64</v>
      </c>
      <c r="L12" s="124" t="s">
        <v>9</v>
      </c>
      <c r="M12" s="76">
        <v>667</v>
      </c>
      <c r="N12" s="77">
        <v>2019</v>
      </c>
      <c r="O12" s="76">
        <v>0</v>
      </c>
      <c r="P12" s="76">
        <v>667</v>
      </c>
      <c r="Q12" s="76">
        <v>0</v>
      </c>
      <c r="R12" s="76">
        <v>0</v>
      </c>
      <c r="S12" s="230">
        <v>667</v>
      </c>
      <c r="T12" s="76">
        <v>0</v>
      </c>
      <c r="U12" s="76">
        <v>0</v>
      </c>
      <c r="V12" s="79"/>
      <c r="W12" s="6"/>
      <c r="X12" s="5"/>
    </row>
    <row r="13" spans="1:24" s="121" customFormat="1" ht="64.5" customHeight="1">
      <c r="A13" s="146">
        <v>4</v>
      </c>
      <c r="B13" s="123">
        <v>4</v>
      </c>
      <c r="C13" s="124" t="s">
        <v>7</v>
      </c>
      <c r="D13" s="124">
        <v>63</v>
      </c>
      <c r="E13" s="124">
        <v>4350</v>
      </c>
      <c r="F13" s="124">
        <v>6351</v>
      </c>
      <c r="G13" s="124">
        <v>11</v>
      </c>
      <c r="H13" s="124">
        <v>66011001635</v>
      </c>
      <c r="I13" s="125" t="s">
        <v>63</v>
      </c>
      <c r="J13" s="125" t="s">
        <v>171</v>
      </c>
      <c r="K13" s="125" t="s">
        <v>65</v>
      </c>
      <c r="L13" s="124" t="s">
        <v>9</v>
      </c>
      <c r="M13" s="76">
        <v>241</v>
      </c>
      <c r="N13" s="77">
        <v>2019</v>
      </c>
      <c r="O13" s="76">
        <v>0</v>
      </c>
      <c r="P13" s="76">
        <v>241</v>
      </c>
      <c r="Q13" s="76">
        <v>0</v>
      </c>
      <c r="R13" s="76">
        <v>0</v>
      </c>
      <c r="S13" s="230">
        <v>241</v>
      </c>
      <c r="T13" s="76">
        <v>0</v>
      </c>
      <c r="U13" s="76">
        <v>0</v>
      </c>
      <c r="V13" s="79"/>
      <c r="W13" s="6"/>
      <c r="X13" s="5"/>
    </row>
    <row r="14" spans="1:24" s="121" customFormat="1" ht="64.5" customHeight="1">
      <c r="A14" s="146">
        <v>5</v>
      </c>
      <c r="B14" s="123">
        <v>4</v>
      </c>
      <c r="C14" s="124" t="s">
        <v>7</v>
      </c>
      <c r="D14" s="124">
        <v>63</v>
      </c>
      <c r="E14" s="124">
        <v>4351</v>
      </c>
      <c r="F14" s="124">
        <v>6351</v>
      </c>
      <c r="G14" s="124">
        <v>11</v>
      </c>
      <c r="H14" s="124">
        <v>66011001639</v>
      </c>
      <c r="I14" s="125" t="s">
        <v>66</v>
      </c>
      <c r="J14" s="125" t="s">
        <v>67</v>
      </c>
      <c r="K14" s="125" t="s">
        <v>68</v>
      </c>
      <c r="L14" s="124" t="s">
        <v>9</v>
      </c>
      <c r="M14" s="76">
        <v>280</v>
      </c>
      <c r="N14" s="77">
        <v>2019</v>
      </c>
      <c r="O14" s="76">
        <v>0</v>
      </c>
      <c r="P14" s="76">
        <v>280</v>
      </c>
      <c r="Q14" s="76">
        <v>0</v>
      </c>
      <c r="R14" s="76">
        <v>0</v>
      </c>
      <c r="S14" s="230">
        <v>280</v>
      </c>
      <c r="T14" s="76">
        <v>0</v>
      </c>
      <c r="U14" s="76">
        <v>0</v>
      </c>
      <c r="V14" s="79"/>
      <c r="W14" s="6"/>
      <c r="X14" s="5"/>
    </row>
    <row r="15" spans="1:24" s="121" customFormat="1" ht="64.5" customHeight="1">
      <c r="A15" s="146">
        <v>6</v>
      </c>
      <c r="B15" s="123">
        <v>3</v>
      </c>
      <c r="C15" s="124" t="s">
        <v>7</v>
      </c>
      <c r="D15" s="124">
        <v>63</v>
      </c>
      <c r="E15" s="124">
        <v>4351</v>
      </c>
      <c r="F15" s="124">
        <v>6351</v>
      </c>
      <c r="G15" s="124">
        <v>11</v>
      </c>
      <c r="H15" s="124">
        <v>66011001639</v>
      </c>
      <c r="I15" s="125" t="s">
        <v>66</v>
      </c>
      <c r="J15" s="125" t="s">
        <v>69</v>
      </c>
      <c r="K15" s="125" t="s">
        <v>70</v>
      </c>
      <c r="L15" s="124" t="s">
        <v>9</v>
      </c>
      <c r="M15" s="76">
        <v>810</v>
      </c>
      <c r="N15" s="77">
        <v>2019</v>
      </c>
      <c r="O15" s="76">
        <v>0</v>
      </c>
      <c r="P15" s="76">
        <v>810</v>
      </c>
      <c r="Q15" s="76">
        <v>0</v>
      </c>
      <c r="R15" s="76">
        <v>0</v>
      </c>
      <c r="S15" s="230">
        <v>810</v>
      </c>
      <c r="T15" s="76">
        <v>0</v>
      </c>
      <c r="U15" s="76">
        <v>0</v>
      </c>
      <c r="V15" s="79"/>
      <c r="W15" s="6"/>
      <c r="X15" s="5"/>
    </row>
    <row r="16" spans="1:24" s="121" customFormat="1" ht="64.5" customHeight="1">
      <c r="A16" s="146">
        <v>7</v>
      </c>
      <c r="B16" s="123">
        <v>2</v>
      </c>
      <c r="C16" s="124" t="s">
        <v>14</v>
      </c>
      <c r="D16" s="124">
        <v>63</v>
      </c>
      <c r="E16" s="124">
        <v>4350</v>
      </c>
      <c r="F16" s="124">
        <v>6351</v>
      </c>
      <c r="G16" s="124">
        <v>11</v>
      </c>
      <c r="H16" s="124">
        <v>66011001645</v>
      </c>
      <c r="I16" s="125" t="s">
        <v>71</v>
      </c>
      <c r="J16" s="75" t="s">
        <v>172</v>
      </c>
      <c r="K16" s="125" t="s">
        <v>72</v>
      </c>
      <c r="L16" s="124" t="s">
        <v>9</v>
      </c>
      <c r="M16" s="76">
        <v>400</v>
      </c>
      <c r="N16" s="77">
        <v>2019</v>
      </c>
      <c r="O16" s="76">
        <v>0</v>
      </c>
      <c r="P16" s="76">
        <v>400</v>
      </c>
      <c r="Q16" s="76">
        <v>0</v>
      </c>
      <c r="R16" s="76">
        <v>0</v>
      </c>
      <c r="S16" s="230">
        <v>400</v>
      </c>
      <c r="T16" s="76">
        <v>0</v>
      </c>
      <c r="U16" s="76">
        <v>0</v>
      </c>
      <c r="V16" s="79" t="s">
        <v>178</v>
      </c>
      <c r="W16" s="6"/>
      <c r="X16" s="5"/>
    </row>
    <row r="17" spans="1:24" s="121" customFormat="1" ht="64.5" customHeight="1">
      <c r="A17" s="146">
        <v>8</v>
      </c>
      <c r="B17" s="115">
        <v>6</v>
      </c>
      <c r="C17" s="116" t="s">
        <v>14</v>
      </c>
      <c r="D17" s="124">
        <v>63</v>
      </c>
      <c r="E17" s="116">
        <v>4350</v>
      </c>
      <c r="F17" s="124">
        <v>6351</v>
      </c>
      <c r="G17" s="124">
        <v>11</v>
      </c>
      <c r="H17" s="124">
        <v>66011001645</v>
      </c>
      <c r="I17" s="117" t="s">
        <v>71</v>
      </c>
      <c r="J17" s="80" t="s">
        <v>173</v>
      </c>
      <c r="K17" s="117" t="s">
        <v>73</v>
      </c>
      <c r="L17" s="116" t="s">
        <v>9</v>
      </c>
      <c r="M17" s="138">
        <v>260</v>
      </c>
      <c r="N17" s="139">
        <v>2019</v>
      </c>
      <c r="O17" s="138">
        <v>0</v>
      </c>
      <c r="P17" s="138">
        <v>260</v>
      </c>
      <c r="Q17" s="138">
        <v>0</v>
      </c>
      <c r="R17" s="138">
        <v>0</v>
      </c>
      <c r="S17" s="236">
        <v>260</v>
      </c>
      <c r="T17" s="138">
        <v>0</v>
      </c>
      <c r="U17" s="138">
        <v>0</v>
      </c>
      <c r="V17" s="147"/>
      <c r="W17" s="6"/>
      <c r="X17" s="5"/>
    </row>
    <row r="18" spans="1:24" s="121" customFormat="1" ht="64.5" customHeight="1">
      <c r="A18" s="146">
        <v>9</v>
      </c>
      <c r="B18" s="123">
        <v>2</v>
      </c>
      <c r="C18" s="124" t="s">
        <v>14</v>
      </c>
      <c r="D18" s="124">
        <v>63</v>
      </c>
      <c r="E18" s="124">
        <v>4350</v>
      </c>
      <c r="F18" s="124">
        <v>6351</v>
      </c>
      <c r="G18" s="124">
        <v>11</v>
      </c>
      <c r="H18" s="124">
        <v>66011001646</v>
      </c>
      <c r="I18" s="125" t="s">
        <v>74</v>
      </c>
      <c r="J18" s="75" t="s">
        <v>174</v>
      </c>
      <c r="K18" s="125" t="s">
        <v>75</v>
      </c>
      <c r="L18" s="124" t="s">
        <v>9</v>
      </c>
      <c r="M18" s="76">
        <v>230</v>
      </c>
      <c r="N18" s="77">
        <v>2019</v>
      </c>
      <c r="O18" s="76">
        <v>0</v>
      </c>
      <c r="P18" s="76">
        <v>230</v>
      </c>
      <c r="Q18" s="76">
        <v>0</v>
      </c>
      <c r="R18" s="76">
        <v>0</v>
      </c>
      <c r="S18" s="230">
        <v>230</v>
      </c>
      <c r="T18" s="76">
        <v>0</v>
      </c>
      <c r="U18" s="76">
        <v>0</v>
      </c>
      <c r="V18" s="79"/>
      <c r="W18" s="6"/>
      <c r="X18" s="5"/>
    </row>
    <row r="19" spans="1:24" s="121" customFormat="1" ht="64.5" customHeight="1">
      <c r="A19" s="146">
        <v>10</v>
      </c>
      <c r="B19" s="123">
        <v>1</v>
      </c>
      <c r="C19" s="124" t="s">
        <v>14</v>
      </c>
      <c r="D19" s="124">
        <v>63</v>
      </c>
      <c r="E19" s="124">
        <v>4357</v>
      </c>
      <c r="F19" s="124">
        <v>6351</v>
      </c>
      <c r="G19" s="124">
        <v>11</v>
      </c>
      <c r="H19" s="124">
        <v>66011001647</v>
      </c>
      <c r="I19" s="125" t="s">
        <v>76</v>
      </c>
      <c r="J19" s="125" t="s">
        <v>77</v>
      </c>
      <c r="K19" s="125" t="s">
        <v>78</v>
      </c>
      <c r="L19" s="124" t="s">
        <v>9</v>
      </c>
      <c r="M19" s="76">
        <v>350</v>
      </c>
      <c r="N19" s="77">
        <v>2019</v>
      </c>
      <c r="O19" s="76">
        <v>0</v>
      </c>
      <c r="P19" s="76">
        <v>350</v>
      </c>
      <c r="Q19" s="76">
        <v>0</v>
      </c>
      <c r="R19" s="76">
        <v>0</v>
      </c>
      <c r="S19" s="230">
        <v>350</v>
      </c>
      <c r="T19" s="76">
        <v>0</v>
      </c>
      <c r="U19" s="76">
        <v>0</v>
      </c>
      <c r="V19" s="79"/>
      <c r="W19" s="6"/>
      <c r="X19" s="5"/>
    </row>
    <row r="20" spans="1:24" s="121" customFormat="1" ht="64.5" customHeight="1">
      <c r="A20" s="146">
        <v>11</v>
      </c>
      <c r="B20" s="123">
        <v>3</v>
      </c>
      <c r="C20" s="124" t="s">
        <v>14</v>
      </c>
      <c r="D20" s="124">
        <v>63</v>
      </c>
      <c r="E20" s="124">
        <v>4357</v>
      </c>
      <c r="F20" s="124">
        <v>6351</v>
      </c>
      <c r="G20" s="124">
        <v>11</v>
      </c>
      <c r="H20" s="124">
        <v>66011001650</v>
      </c>
      <c r="I20" s="125" t="s">
        <v>52</v>
      </c>
      <c r="J20" s="125" t="s">
        <v>79</v>
      </c>
      <c r="K20" s="125" t="s">
        <v>80</v>
      </c>
      <c r="L20" s="124" t="s">
        <v>9</v>
      </c>
      <c r="M20" s="76">
        <v>350</v>
      </c>
      <c r="N20" s="77">
        <v>2019</v>
      </c>
      <c r="O20" s="76">
        <v>0</v>
      </c>
      <c r="P20" s="76">
        <v>350</v>
      </c>
      <c r="Q20" s="76">
        <v>0</v>
      </c>
      <c r="R20" s="76">
        <v>0</v>
      </c>
      <c r="S20" s="230">
        <v>350</v>
      </c>
      <c r="T20" s="76">
        <v>0</v>
      </c>
      <c r="U20" s="76">
        <v>0</v>
      </c>
      <c r="V20" s="79"/>
      <c r="W20" s="6"/>
      <c r="X20" s="5"/>
    </row>
    <row r="21" spans="1:24" s="121" customFormat="1" ht="64.5" customHeight="1">
      <c r="A21" s="146">
        <v>12</v>
      </c>
      <c r="B21" s="123">
        <v>2</v>
      </c>
      <c r="C21" s="124" t="s">
        <v>14</v>
      </c>
      <c r="D21" s="124">
        <v>63</v>
      </c>
      <c r="E21" s="124">
        <v>4357</v>
      </c>
      <c r="F21" s="124">
        <v>6351</v>
      </c>
      <c r="G21" s="124">
        <v>11</v>
      </c>
      <c r="H21" s="124">
        <v>66011001650</v>
      </c>
      <c r="I21" s="125" t="s">
        <v>52</v>
      </c>
      <c r="J21" s="125" t="s">
        <v>81</v>
      </c>
      <c r="K21" s="117" t="s">
        <v>249</v>
      </c>
      <c r="L21" s="124" t="s">
        <v>9</v>
      </c>
      <c r="M21" s="76">
        <v>300</v>
      </c>
      <c r="N21" s="77">
        <v>2019</v>
      </c>
      <c r="O21" s="76">
        <v>0</v>
      </c>
      <c r="P21" s="76">
        <v>300</v>
      </c>
      <c r="Q21" s="76">
        <v>0</v>
      </c>
      <c r="R21" s="76">
        <v>0</v>
      </c>
      <c r="S21" s="230">
        <v>300</v>
      </c>
      <c r="T21" s="76">
        <v>0</v>
      </c>
      <c r="U21" s="76">
        <v>0</v>
      </c>
      <c r="V21" s="79"/>
      <c r="W21" s="6"/>
      <c r="X21" s="5"/>
    </row>
    <row r="22" spans="1:24" s="121" customFormat="1" ht="64.5" customHeight="1">
      <c r="A22" s="146">
        <v>13</v>
      </c>
      <c r="B22" s="123">
        <v>6</v>
      </c>
      <c r="C22" s="124" t="s">
        <v>26</v>
      </c>
      <c r="D22" s="124">
        <v>63</v>
      </c>
      <c r="E22" s="124">
        <v>4350</v>
      </c>
      <c r="F22" s="124">
        <v>6351</v>
      </c>
      <c r="G22" s="124">
        <v>11</v>
      </c>
      <c r="H22" s="124">
        <v>66011001656</v>
      </c>
      <c r="I22" s="125" t="s">
        <v>38</v>
      </c>
      <c r="J22" s="125" t="s">
        <v>179</v>
      </c>
      <c r="K22" s="125" t="s">
        <v>42</v>
      </c>
      <c r="L22" s="124" t="s">
        <v>9</v>
      </c>
      <c r="M22" s="76">
        <v>150</v>
      </c>
      <c r="N22" s="77">
        <v>2019</v>
      </c>
      <c r="O22" s="76">
        <v>0</v>
      </c>
      <c r="P22" s="76">
        <v>150</v>
      </c>
      <c r="Q22" s="76">
        <v>0</v>
      </c>
      <c r="R22" s="76">
        <v>0</v>
      </c>
      <c r="S22" s="230">
        <v>150</v>
      </c>
      <c r="T22" s="76">
        <v>0</v>
      </c>
      <c r="U22" s="76">
        <v>0</v>
      </c>
      <c r="V22" s="79" t="s">
        <v>178</v>
      </c>
      <c r="W22" s="6"/>
      <c r="X22" s="5"/>
    </row>
    <row r="23" spans="1:24" s="121" customFormat="1" ht="64.5" customHeight="1">
      <c r="A23" s="146">
        <v>14</v>
      </c>
      <c r="B23" s="123">
        <v>3</v>
      </c>
      <c r="C23" s="124" t="s">
        <v>26</v>
      </c>
      <c r="D23" s="124">
        <v>63</v>
      </c>
      <c r="E23" s="124">
        <v>4350</v>
      </c>
      <c r="F23" s="124">
        <v>6351</v>
      </c>
      <c r="G23" s="124">
        <v>11</v>
      </c>
      <c r="H23" s="124">
        <v>66011001656</v>
      </c>
      <c r="I23" s="125" t="s">
        <v>38</v>
      </c>
      <c r="J23" s="125" t="s">
        <v>82</v>
      </c>
      <c r="K23" s="125" t="s">
        <v>83</v>
      </c>
      <c r="L23" s="124" t="s">
        <v>9</v>
      </c>
      <c r="M23" s="76">
        <v>210</v>
      </c>
      <c r="N23" s="77">
        <v>2019</v>
      </c>
      <c r="O23" s="76">
        <v>0</v>
      </c>
      <c r="P23" s="76">
        <v>210</v>
      </c>
      <c r="Q23" s="76">
        <v>0</v>
      </c>
      <c r="R23" s="76">
        <v>0</v>
      </c>
      <c r="S23" s="230">
        <v>210</v>
      </c>
      <c r="T23" s="76">
        <v>0</v>
      </c>
      <c r="U23" s="76">
        <v>0</v>
      </c>
      <c r="V23" s="79"/>
      <c r="W23" s="6"/>
      <c r="X23" s="5"/>
    </row>
    <row r="24" spans="1:24" s="121" customFormat="1" ht="64.5" customHeight="1">
      <c r="A24" s="146">
        <v>15</v>
      </c>
      <c r="B24" s="123">
        <v>3</v>
      </c>
      <c r="C24" s="124" t="s">
        <v>10</v>
      </c>
      <c r="D24" s="124">
        <v>63</v>
      </c>
      <c r="E24" s="124">
        <v>4357</v>
      </c>
      <c r="F24" s="124">
        <v>6351</v>
      </c>
      <c r="G24" s="124">
        <v>11</v>
      </c>
      <c r="H24" s="124">
        <v>66011001657</v>
      </c>
      <c r="I24" s="125" t="s">
        <v>43</v>
      </c>
      <c r="J24" s="125" t="s">
        <v>159</v>
      </c>
      <c r="K24" s="117" t="s">
        <v>250</v>
      </c>
      <c r="L24" s="124" t="s">
        <v>9</v>
      </c>
      <c r="M24" s="76">
        <v>600</v>
      </c>
      <c r="N24" s="77">
        <v>2019</v>
      </c>
      <c r="O24" s="76">
        <v>0</v>
      </c>
      <c r="P24" s="76">
        <v>600</v>
      </c>
      <c r="Q24" s="76">
        <v>0</v>
      </c>
      <c r="R24" s="76">
        <v>0</v>
      </c>
      <c r="S24" s="230">
        <v>600</v>
      </c>
      <c r="T24" s="76">
        <v>0</v>
      </c>
      <c r="U24" s="76">
        <v>0</v>
      </c>
      <c r="V24" s="79"/>
      <c r="W24" s="6"/>
      <c r="X24" s="5"/>
    </row>
    <row r="25" spans="1:24" s="121" customFormat="1" ht="64.5" customHeight="1">
      <c r="A25" s="146">
        <v>16</v>
      </c>
      <c r="B25" s="123">
        <v>10</v>
      </c>
      <c r="C25" s="124" t="s">
        <v>10</v>
      </c>
      <c r="D25" s="124">
        <v>63</v>
      </c>
      <c r="E25" s="124">
        <v>4357</v>
      </c>
      <c r="F25" s="124">
        <v>6351</v>
      </c>
      <c r="G25" s="124">
        <v>11</v>
      </c>
      <c r="H25" s="124">
        <v>66011001657</v>
      </c>
      <c r="I25" s="125" t="s">
        <v>43</v>
      </c>
      <c r="J25" s="125" t="s">
        <v>41</v>
      </c>
      <c r="K25" s="117" t="s">
        <v>251</v>
      </c>
      <c r="L25" s="124" t="s">
        <v>9</v>
      </c>
      <c r="M25" s="76">
        <v>230</v>
      </c>
      <c r="N25" s="77">
        <v>2019</v>
      </c>
      <c r="O25" s="76">
        <v>0</v>
      </c>
      <c r="P25" s="76">
        <v>230</v>
      </c>
      <c r="Q25" s="76">
        <v>0</v>
      </c>
      <c r="R25" s="76">
        <v>0</v>
      </c>
      <c r="S25" s="230">
        <v>230</v>
      </c>
      <c r="T25" s="76">
        <v>0</v>
      </c>
      <c r="U25" s="76">
        <v>0</v>
      </c>
      <c r="V25" s="79"/>
      <c r="W25" s="6"/>
      <c r="X25" s="5"/>
    </row>
    <row r="26" spans="1:24" s="121" customFormat="1" ht="64.5" customHeight="1">
      <c r="A26" s="146">
        <v>17</v>
      </c>
      <c r="B26" s="123">
        <v>3</v>
      </c>
      <c r="C26" s="124" t="s">
        <v>10</v>
      </c>
      <c r="D26" s="124">
        <v>63</v>
      </c>
      <c r="E26" s="124">
        <v>4350</v>
      </c>
      <c r="F26" s="124">
        <v>6351</v>
      </c>
      <c r="G26" s="124">
        <v>11</v>
      </c>
      <c r="H26" s="124">
        <v>66011001658</v>
      </c>
      <c r="I26" s="125" t="s">
        <v>44</v>
      </c>
      <c r="J26" s="125" t="s">
        <v>61</v>
      </c>
      <c r="K26" s="117" t="s">
        <v>252</v>
      </c>
      <c r="L26" s="124" t="s">
        <v>9</v>
      </c>
      <c r="M26" s="76">
        <v>252</v>
      </c>
      <c r="N26" s="77">
        <v>2019</v>
      </c>
      <c r="O26" s="76">
        <v>0</v>
      </c>
      <c r="P26" s="76">
        <v>252</v>
      </c>
      <c r="Q26" s="76">
        <v>0</v>
      </c>
      <c r="R26" s="76">
        <v>0</v>
      </c>
      <c r="S26" s="230">
        <v>252</v>
      </c>
      <c r="T26" s="76">
        <v>0</v>
      </c>
      <c r="U26" s="76">
        <v>0</v>
      </c>
      <c r="V26" s="79"/>
      <c r="W26" s="6"/>
      <c r="X26" s="5"/>
    </row>
    <row r="27" spans="1:24" s="121" customFormat="1" ht="64.5" customHeight="1">
      <c r="A27" s="146">
        <v>18</v>
      </c>
      <c r="B27" s="123">
        <v>2</v>
      </c>
      <c r="C27" s="124" t="s">
        <v>10</v>
      </c>
      <c r="D27" s="124">
        <v>63</v>
      </c>
      <c r="E27" s="124">
        <v>4350</v>
      </c>
      <c r="F27" s="124">
        <v>6351</v>
      </c>
      <c r="G27" s="124">
        <v>11</v>
      </c>
      <c r="H27" s="124">
        <v>66011001658</v>
      </c>
      <c r="I27" s="125" t="s">
        <v>44</v>
      </c>
      <c r="J27" s="125" t="s">
        <v>84</v>
      </c>
      <c r="K27" s="125" t="s">
        <v>85</v>
      </c>
      <c r="L27" s="124" t="s">
        <v>9</v>
      </c>
      <c r="M27" s="76">
        <v>526</v>
      </c>
      <c r="N27" s="77">
        <v>2019</v>
      </c>
      <c r="O27" s="76">
        <v>0</v>
      </c>
      <c r="P27" s="76">
        <v>526</v>
      </c>
      <c r="Q27" s="76">
        <v>0</v>
      </c>
      <c r="R27" s="76">
        <v>0</v>
      </c>
      <c r="S27" s="230">
        <v>526</v>
      </c>
      <c r="T27" s="76">
        <v>0</v>
      </c>
      <c r="U27" s="76">
        <v>0</v>
      </c>
      <c r="V27" s="79"/>
      <c r="W27" s="6"/>
      <c r="X27" s="5"/>
    </row>
    <row r="28" spans="1:24" s="121" customFormat="1" ht="64.5" customHeight="1">
      <c r="A28" s="146">
        <v>19</v>
      </c>
      <c r="B28" s="123">
        <v>12</v>
      </c>
      <c r="C28" s="124" t="s">
        <v>10</v>
      </c>
      <c r="D28" s="124">
        <v>63</v>
      </c>
      <c r="E28" s="124">
        <v>4357</v>
      </c>
      <c r="F28" s="124">
        <v>6351</v>
      </c>
      <c r="G28" s="124">
        <v>11</v>
      </c>
      <c r="H28" s="124">
        <v>66011001661</v>
      </c>
      <c r="I28" s="125" t="s">
        <v>47</v>
      </c>
      <c r="J28" s="125" t="s">
        <v>86</v>
      </c>
      <c r="K28" s="117" t="s">
        <v>253</v>
      </c>
      <c r="L28" s="124" t="s">
        <v>9</v>
      </c>
      <c r="M28" s="76">
        <v>270</v>
      </c>
      <c r="N28" s="77">
        <v>2019</v>
      </c>
      <c r="O28" s="76">
        <v>0</v>
      </c>
      <c r="P28" s="76">
        <v>270</v>
      </c>
      <c r="Q28" s="76">
        <v>0</v>
      </c>
      <c r="R28" s="76">
        <v>0</v>
      </c>
      <c r="S28" s="230">
        <v>270</v>
      </c>
      <c r="T28" s="76">
        <v>0</v>
      </c>
      <c r="U28" s="76">
        <v>0</v>
      </c>
      <c r="V28" s="79"/>
      <c r="W28" s="6"/>
      <c r="X28" s="5"/>
    </row>
    <row r="29" spans="1:24" s="121" customFormat="1" ht="64.5" customHeight="1">
      <c r="A29" s="146">
        <v>20</v>
      </c>
      <c r="B29" s="123">
        <v>9</v>
      </c>
      <c r="C29" s="124" t="s">
        <v>10</v>
      </c>
      <c r="D29" s="124">
        <v>63</v>
      </c>
      <c r="E29" s="124">
        <v>4357</v>
      </c>
      <c r="F29" s="124">
        <v>6351</v>
      </c>
      <c r="G29" s="124">
        <v>11</v>
      </c>
      <c r="H29" s="124">
        <v>66011001661</v>
      </c>
      <c r="I29" s="125" t="s">
        <v>47</v>
      </c>
      <c r="J29" s="125" t="s">
        <v>87</v>
      </c>
      <c r="K29" s="117" t="s">
        <v>254</v>
      </c>
      <c r="L29" s="124" t="s">
        <v>9</v>
      </c>
      <c r="M29" s="76">
        <v>200</v>
      </c>
      <c r="N29" s="77">
        <v>2019</v>
      </c>
      <c r="O29" s="76">
        <v>0</v>
      </c>
      <c r="P29" s="76">
        <v>200</v>
      </c>
      <c r="Q29" s="76">
        <v>0</v>
      </c>
      <c r="R29" s="76">
        <v>0</v>
      </c>
      <c r="S29" s="230">
        <v>200</v>
      </c>
      <c r="T29" s="76">
        <v>0</v>
      </c>
      <c r="U29" s="76">
        <v>0</v>
      </c>
      <c r="V29" s="79"/>
      <c r="W29" s="6"/>
      <c r="X29" s="5"/>
    </row>
    <row r="30" spans="1:24" s="121" customFormat="1" ht="64.5" customHeight="1" thickBot="1">
      <c r="A30" s="146">
        <v>21</v>
      </c>
      <c r="B30" s="123">
        <v>3</v>
      </c>
      <c r="C30" s="124" t="s">
        <v>10</v>
      </c>
      <c r="D30" s="124">
        <v>63</v>
      </c>
      <c r="E30" s="124">
        <v>4357</v>
      </c>
      <c r="F30" s="124">
        <v>6351</v>
      </c>
      <c r="G30" s="124">
        <v>11</v>
      </c>
      <c r="H30" s="124">
        <v>66011001663</v>
      </c>
      <c r="I30" s="125" t="s">
        <v>48</v>
      </c>
      <c r="J30" s="125" t="s">
        <v>46</v>
      </c>
      <c r="K30" s="117" t="s">
        <v>255</v>
      </c>
      <c r="L30" s="124" t="s">
        <v>9</v>
      </c>
      <c r="M30" s="76">
        <v>242</v>
      </c>
      <c r="N30" s="77">
        <v>2019</v>
      </c>
      <c r="O30" s="76">
        <v>0</v>
      </c>
      <c r="P30" s="76">
        <v>242</v>
      </c>
      <c r="Q30" s="76">
        <v>0</v>
      </c>
      <c r="R30" s="76">
        <v>0</v>
      </c>
      <c r="S30" s="230">
        <v>242</v>
      </c>
      <c r="T30" s="76">
        <v>0</v>
      </c>
      <c r="U30" s="76">
        <v>0</v>
      </c>
      <c r="V30" s="79"/>
      <c r="W30" s="6"/>
      <c r="X30" s="5"/>
    </row>
    <row r="31" spans="1:22" ht="18.75" customHeight="1" thickBot="1">
      <c r="A31" s="260" t="s">
        <v>217</v>
      </c>
      <c r="B31" s="261"/>
      <c r="C31" s="261"/>
      <c r="D31" s="261"/>
      <c r="E31" s="261"/>
      <c r="F31" s="261"/>
      <c r="G31" s="261"/>
      <c r="H31" s="261"/>
      <c r="I31" s="261"/>
      <c r="J31" s="261"/>
      <c r="K31" s="261"/>
      <c r="L31" s="262"/>
      <c r="M31" s="58">
        <f>SUM(M10:M30)</f>
        <v>7168</v>
      </c>
      <c r="N31" s="58"/>
      <c r="O31" s="58">
        <f aca="true" t="shared" si="0" ref="O31:U31">SUM(O10:O30)</f>
        <v>0</v>
      </c>
      <c r="P31" s="58">
        <f>SUM(P10:P30)</f>
        <v>7168</v>
      </c>
      <c r="Q31" s="58">
        <f t="shared" si="0"/>
        <v>0</v>
      </c>
      <c r="R31" s="58">
        <f t="shared" si="0"/>
        <v>0</v>
      </c>
      <c r="S31" s="58">
        <f>SUM(S10:S30)</f>
        <v>7168</v>
      </c>
      <c r="T31" s="58">
        <f t="shared" si="0"/>
        <v>0</v>
      </c>
      <c r="U31" s="58">
        <f t="shared" si="0"/>
        <v>0</v>
      </c>
      <c r="V31" s="59"/>
    </row>
  </sheetData>
  <sheetProtection/>
  <mergeCells count="19">
    <mergeCell ref="A9:V9"/>
    <mergeCell ref="A31:L31"/>
    <mergeCell ref="A1:P1"/>
    <mergeCell ref="A5:V5"/>
    <mergeCell ref="A6:A7"/>
    <mergeCell ref="B6:B7"/>
    <mergeCell ref="C6:C7"/>
    <mergeCell ref="D6:D7"/>
    <mergeCell ref="I6:I7"/>
    <mergeCell ref="P6:T6"/>
    <mergeCell ref="U6:U7"/>
    <mergeCell ref="V6:V7"/>
    <mergeCell ref="A8:V8"/>
    <mergeCell ref="J6:J7"/>
    <mergeCell ref="K6:K7"/>
    <mergeCell ref="L6:L7"/>
    <mergeCell ref="M6:M7"/>
    <mergeCell ref="N6:N7"/>
    <mergeCell ref="O6:O7"/>
  </mergeCells>
  <printOptions/>
  <pageMargins left="0.7086614173228347" right="0.7086614173228347" top="0.7874015748031497" bottom="0.7874015748031497" header="0.31496062992125984" footer="0.31496062992125984"/>
  <pageSetup firstPageNumber="165" useFirstPageNumber="1" fitToHeight="0" fitToWidth="1" horizontalDpi="600" verticalDpi="600" orientation="landscape" paperSize="9" scale="65" r:id="rId1"/>
  <headerFooter>
    <oddFooter xml:space="preserve">&amp;L&amp;"Arial,Kurzíva"Zastupitelstvo Olomouckého kraje 17-12-2018
6. - Rozpočet Olomouckého kraje 2019 - návrh rozpočtu
Příloha č. 5d): Nové nákupy PO na rok 2019&amp;R&amp;"Arial,Kurzíva"Strana &amp;P (Celkem 179) </oddFooter>
  </headerFooter>
</worksheet>
</file>

<file path=xl/worksheets/sheet6.xml><?xml version="1.0" encoding="utf-8"?>
<worksheet xmlns="http://schemas.openxmlformats.org/spreadsheetml/2006/main" xmlns:r="http://schemas.openxmlformats.org/officeDocument/2006/relationships">
  <sheetPr>
    <tabColor rgb="FF92D050"/>
    <outlinePr summaryBelow="0" summaryRight="0"/>
    <pageSetUpPr fitToPage="1"/>
  </sheetPr>
  <dimension ref="A1:X18"/>
  <sheetViews>
    <sheetView showGridLines="0" view="pageBreakPreview" zoomScaleSheetLayoutView="100" zoomScalePageLayoutView="0" workbookViewId="0" topLeftCell="A1">
      <selection activeCell="K10" sqref="K10"/>
    </sheetView>
  </sheetViews>
  <sheetFormatPr defaultColWidth="9.140625" defaultRowHeight="12.75"/>
  <cols>
    <col min="1" max="1" width="5.00390625" style="0" customWidth="1"/>
    <col min="2" max="2" width="5.00390625" style="0" hidden="1" customWidth="1"/>
    <col min="3" max="3" width="3.7109375" style="0" bestFit="1" customWidth="1"/>
    <col min="4" max="4" width="4.140625" style="0" customWidth="1"/>
    <col min="5" max="6" width="4.421875" style="0" hidden="1" customWidth="1"/>
    <col min="7" max="7" width="2.8515625" style="0" hidden="1" customWidth="1"/>
    <col min="8" max="8" width="10.421875" style="0" hidden="1" customWidth="1"/>
    <col min="9" max="9" width="35.7109375" style="0" customWidth="1"/>
    <col min="10" max="10" width="22.7109375" style="0" customWidth="1"/>
    <col min="11" max="11" width="42.7109375" style="0" customWidth="1"/>
    <col min="12" max="12" width="2.7109375" style="0" customWidth="1"/>
    <col min="13" max="13" width="8.7109375" style="0" customWidth="1"/>
    <col min="14" max="17" width="9.7109375" style="0" customWidth="1"/>
    <col min="18" max="18" width="9.7109375" style="0" hidden="1" customWidth="1"/>
    <col min="19" max="22" width="9.7109375" style="0" customWidth="1"/>
    <col min="23" max="23" width="3.140625" style="0" customWidth="1"/>
    <col min="24" max="24" width="0.13671875" style="0" customWidth="1"/>
  </cols>
  <sheetData>
    <row r="1" spans="1:24" ht="17.25" customHeight="1">
      <c r="A1" s="274" t="s">
        <v>201</v>
      </c>
      <c r="B1" s="274"/>
      <c r="C1" s="274"/>
      <c r="D1" s="274"/>
      <c r="E1" s="274"/>
      <c r="F1" s="274"/>
      <c r="G1" s="274"/>
      <c r="H1" s="274"/>
      <c r="I1" s="274"/>
      <c r="J1" s="274"/>
      <c r="K1" s="274"/>
      <c r="L1" s="274"/>
      <c r="M1" s="274"/>
      <c r="N1" s="274"/>
      <c r="O1" s="274"/>
      <c r="P1" s="274"/>
      <c r="Q1" s="3"/>
      <c r="R1" s="3"/>
      <c r="S1" s="3"/>
      <c r="T1" s="3"/>
      <c r="U1" s="3"/>
      <c r="V1" s="3"/>
      <c r="W1" s="3"/>
      <c r="X1" s="4"/>
    </row>
    <row r="2" spans="1:24" ht="12.75" customHeight="1">
      <c r="A2" s="57" t="s">
        <v>202</v>
      </c>
      <c r="B2" s="3"/>
      <c r="C2" s="3"/>
      <c r="D2" s="3"/>
      <c r="E2" s="3"/>
      <c r="F2" s="3"/>
      <c r="G2" s="3"/>
      <c r="H2" s="3"/>
      <c r="I2" s="3"/>
      <c r="J2" s="3"/>
      <c r="K2" s="55" t="s">
        <v>212</v>
      </c>
      <c r="L2" s="3"/>
      <c r="M2" s="3"/>
      <c r="N2" s="3"/>
      <c r="O2" s="3"/>
      <c r="P2" s="3"/>
      <c r="Q2" s="3"/>
      <c r="R2" s="3"/>
      <c r="S2" s="3"/>
      <c r="T2" s="3"/>
      <c r="U2" s="3"/>
      <c r="V2" s="3"/>
      <c r="W2" s="3"/>
      <c r="X2" s="4"/>
    </row>
    <row r="3" spans="1:24" ht="12.75" customHeight="1">
      <c r="A3" s="57" t="s">
        <v>203</v>
      </c>
      <c r="B3" s="3"/>
      <c r="C3" s="3"/>
      <c r="D3" s="3"/>
      <c r="E3" s="3"/>
      <c r="F3" s="3"/>
      <c r="G3" s="3"/>
      <c r="H3" s="3"/>
      <c r="I3" s="3"/>
      <c r="J3" s="3"/>
      <c r="K3" s="3"/>
      <c r="L3" s="3"/>
      <c r="M3" s="3"/>
      <c r="N3" s="3"/>
      <c r="O3" s="3"/>
      <c r="P3" s="3"/>
      <c r="Q3" s="3"/>
      <c r="R3" s="3"/>
      <c r="S3" s="3"/>
      <c r="T3" s="3"/>
      <c r="U3" s="3"/>
      <c r="V3" s="3"/>
      <c r="W3" s="3"/>
      <c r="X3" s="4"/>
    </row>
    <row r="4" spans="1:24" ht="25.5" customHeight="1" thickBot="1">
      <c r="A4" s="3"/>
      <c r="B4" s="3"/>
      <c r="C4" s="3"/>
      <c r="D4" s="3"/>
      <c r="E4" s="3"/>
      <c r="F4" s="3"/>
      <c r="G4" s="3"/>
      <c r="H4" s="3"/>
      <c r="I4" s="3"/>
      <c r="J4" s="3"/>
      <c r="K4" s="3"/>
      <c r="L4" s="3"/>
      <c r="M4" s="3"/>
      <c r="N4" s="3"/>
      <c r="O4" s="3"/>
      <c r="P4" s="3"/>
      <c r="Q4" s="3"/>
      <c r="R4" s="3"/>
      <c r="S4" s="3"/>
      <c r="T4" s="3"/>
      <c r="U4" s="3"/>
      <c r="V4" s="56" t="s">
        <v>161</v>
      </c>
      <c r="W4" s="3"/>
      <c r="X4" s="4"/>
    </row>
    <row r="5" spans="1:24" ht="25.5" customHeight="1">
      <c r="A5" s="276" t="s">
        <v>218</v>
      </c>
      <c r="B5" s="277"/>
      <c r="C5" s="277"/>
      <c r="D5" s="277"/>
      <c r="E5" s="277"/>
      <c r="F5" s="277"/>
      <c r="G5" s="277"/>
      <c r="H5" s="277"/>
      <c r="I5" s="277"/>
      <c r="J5" s="277"/>
      <c r="K5" s="277"/>
      <c r="L5" s="277"/>
      <c r="M5" s="277"/>
      <c r="N5" s="277"/>
      <c r="O5" s="277"/>
      <c r="P5" s="277"/>
      <c r="Q5" s="277"/>
      <c r="R5" s="277"/>
      <c r="S5" s="277"/>
      <c r="T5" s="277"/>
      <c r="U5" s="277"/>
      <c r="V5" s="278"/>
      <c r="W5" s="3"/>
      <c r="X5" s="4"/>
    </row>
    <row r="6" spans="1:24" ht="25.5" customHeight="1" thickBot="1">
      <c r="A6" s="265" t="s">
        <v>32</v>
      </c>
      <c r="B6" s="255" t="s">
        <v>33</v>
      </c>
      <c r="C6" s="279" t="s">
        <v>139</v>
      </c>
      <c r="D6" s="267" t="s">
        <v>195</v>
      </c>
      <c r="E6" s="63"/>
      <c r="F6" s="63"/>
      <c r="G6" s="63"/>
      <c r="H6" s="63"/>
      <c r="I6" s="259" t="s">
        <v>1</v>
      </c>
      <c r="J6" s="267" t="s">
        <v>196</v>
      </c>
      <c r="K6" s="267" t="s">
        <v>197</v>
      </c>
      <c r="L6" s="259" t="s">
        <v>2</v>
      </c>
      <c r="M6" s="267" t="s">
        <v>205</v>
      </c>
      <c r="N6" s="259" t="s">
        <v>3</v>
      </c>
      <c r="O6" s="267" t="s">
        <v>198</v>
      </c>
      <c r="P6" s="263">
        <v>2019</v>
      </c>
      <c r="Q6" s="264"/>
      <c r="R6" s="264"/>
      <c r="S6" s="264"/>
      <c r="T6" s="264"/>
      <c r="U6" s="257" t="s">
        <v>208</v>
      </c>
      <c r="V6" s="281" t="s">
        <v>6</v>
      </c>
      <c r="W6" s="3"/>
      <c r="X6" s="4"/>
    </row>
    <row r="7" spans="1:24" ht="51" customHeight="1" thickBot="1">
      <c r="A7" s="266"/>
      <c r="B7" s="256"/>
      <c r="C7" s="280"/>
      <c r="D7" s="256"/>
      <c r="E7" s="64" t="s">
        <v>184</v>
      </c>
      <c r="F7" s="64" t="s">
        <v>185</v>
      </c>
      <c r="G7" s="64" t="s">
        <v>186</v>
      </c>
      <c r="H7" s="64" t="s">
        <v>187</v>
      </c>
      <c r="I7" s="256"/>
      <c r="J7" s="256"/>
      <c r="K7" s="256"/>
      <c r="L7" s="256"/>
      <c r="M7" s="256"/>
      <c r="N7" s="256"/>
      <c r="O7" s="256"/>
      <c r="P7" s="65" t="s">
        <v>199</v>
      </c>
      <c r="Q7" s="65" t="s">
        <v>206</v>
      </c>
      <c r="R7" s="66" t="s">
        <v>4</v>
      </c>
      <c r="S7" s="65" t="s">
        <v>265</v>
      </c>
      <c r="T7" s="66" t="s">
        <v>5</v>
      </c>
      <c r="U7" s="258"/>
      <c r="V7" s="282"/>
      <c r="W7" s="5"/>
      <c r="X7" s="5"/>
    </row>
    <row r="8" spans="1:24" ht="18" customHeight="1" thickBot="1">
      <c r="A8" s="275" t="s">
        <v>209</v>
      </c>
      <c r="B8" s="275"/>
      <c r="C8" s="275"/>
      <c r="D8" s="275"/>
      <c r="E8" s="275"/>
      <c r="F8" s="275"/>
      <c r="G8" s="275"/>
      <c r="H8" s="275"/>
      <c r="I8" s="275"/>
      <c r="J8" s="275"/>
      <c r="K8" s="275"/>
      <c r="L8" s="275"/>
      <c r="M8" s="275"/>
      <c r="N8" s="275"/>
      <c r="O8" s="275"/>
      <c r="P8" s="275"/>
      <c r="Q8" s="275"/>
      <c r="R8" s="275"/>
      <c r="S8" s="275"/>
      <c r="T8" s="275"/>
      <c r="U8" s="275"/>
      <c r="V8" s="275"/>
      <c r="W8" s="6"/>
      <c r="X8" s="5"/>
    </row>
    <row r="9" spans="1:24" s="121" customFormat="1" ht="64.5" customHeight="1">
      <c r="A9" s="148">
        <v>1</v>
      </c>
      <c r="B9" s="149">
        <v>3</v>
      </c>
      <c r="C9" s="150" t="s">
        <v>11</v>
      </c>
      <c r="D9" s="150">
        <v>63</v>
      </c>
      <c r="E9" s="150">
        <v>3315</v>
      </c>
      <c r="F9" s="150">
        <v>6351</v>
      </c>
      <c r="G9" s="150">
        <v>13</v>
      </c>
      <c r="H9" s="150">
        <v>66013001603</v>
      </c>
      <c r="I9" s="151" t="s">
        <v>12</v>
      </c>
      <c r="J9" s="151" t="s">
        <v>19</v>
      </c>
      <c r="K9" s="151" t="s">
        <v>273</v>
      </c>
      <c r="L9" s="150" t="s">
        <v>9</v>
      </c>
      <c r="M9" s="152">
        <f>O9+P9+U9</f>
        <v>140</v>
      </c>
      <c r="N9" s="153">
        <v>2019</v>
      </c>
      <c r="O9" s="152">
        <v>0</v>
      </c>
      <c r="P9" s="154">
        <f>Q9+R9+S9+T9</f>
        <v>140</v>
      </c>
      <c r="Q9" s="152">
        <v>0</v>
      </c>
      <c r="R9" s="152">
        <v>0</v>
      </c>
      <c r="S9" s="239">
        <v>140</v>
      </c>
      <c r="T9" s="152">
        <v>0</v>
      </c>
      <c r="U9" s="152">
        <v>0</v>
      </c>
      <c r="V9" s="155"/>
      <c r="W9" s="33"/>
      <c r="X9" s="1"/>
    </row>
    <row r="10" spans="1:24" s="121" customFormat="1" ht="64.5" customHeight="1" thickBot="1">
      <c r="A10" s="156">
        <v>2</v>
      </c>
      <c r="B10" s="157">
        <v>3</v>
      </c>
      <c r="C10" s="158" t="s">
        <v>14</v>
      </c>
      <c r="D10" s="159">
        <v>63</v>
      </c>
      <c r="E10" s="159">
        <v>3315</v>
      </c>
      <c r="F10" s="159">
        <v>6351</v>
      </c>
      <c r="G10" s="159">
        <v>13</v>
      </c>
      <c r="H10" s="159">
        <v>66013001607</v>
      </c>
      <c r="I10" s="160" t="s">
        <v>15</v>
      </c>
      <c r="J10" s="160" t="s">
        <v>17</v>
      </c>
      <c r="K10" s="160" t="s">
        <v>18</v>
      </c>
      <c r="L10" s="158" t="s">
        <v>9</v>
      </c>
      <c r="M10" s="161">
        <f>O10+P10+U10</f>
        <v>120</v>
      </c>
      <c r="N10" s="162">
        <v>2019</v>
      </c>
      <c r="O10" s="161">
        <v>0</v>
      </c>
      <c r="P10" s="163">
        <f>Q10+R10+S10+T10</f>
        <v>120</v>
      </c>
      <c r="Q10" s="161">
        <v>20</v>
      </c>
      <c r="R10" s="161">
        <v>0</v>
      </c>
      <c r="S10" s="240">
        <v>100</v>
      </c>
      <c r="T10" s="161">
        <v>0</v>
      </c>
      <c r="U10" s="161">
        <v>0</v>
      </c>
      <c r="V10" s="164"/>
      <c r="W10" s="33"/>
      <c r="X10" s="1"/>
    </row>
    <row r="11" spans="1:24" s="121" customFormat="1" ht="13.5" customHeight="1" thickBot="1">
      <c r="A11" s="268" t="s">
        <v>13</v>
      </c>
      <c r="B11" s="269"/>
      <c r="C11" s="270"/>
      <c r="D11" s="270"/>
      <c r="E11" s="270"/>
      <c r="F11" s="270"/>
      <c r="G11" s="270"/>
      <c r="H11" s="270"/>
      <c r="I11" s="270"/>
      <c r="J11" s="270"/>
      <c r="K11" s="270"/>
      <c r="L11" s="270"/>
      <c r="M11" s="165">
        <f>SUM(M9:M10)</f>
        <v>260</v>
      </c>
      <c r="N11" s="165"/>
      <c r="O11" s="165">
        <f aca="true" t="shared" si="0" ref="O11:U11">SUM(O9:O10)</f>
        <v>0</v>
      </c>
      <c r="P11" s="165">
        <f t="shared" si="0"/>
        <v>260</v>
      </c>
      <c r="Q11" s="165">
        <f t="shared" si="0"/>
        <v>20</v>
      </c>
      <c r="R11" s="165">
        <f t="shared" si="0"/>
        <v>0</v>
      </c>
      <c r="S11" s="238">
        <f t="shared" si="0"/>
        <v>240</v>
      </c>
      <c r="T11" s="165">
        <f t="shared" si="0"/>
        <v>0</v>
      </c>
      <c r="U11" s="165">
        <f t="shared" si="0"/>
        <v>0</v>
      </c>
      <c r="V11" s="166"/>
      <c r="W11" s="33"/>
      <c r="X11" s="1"/>
    </row>
    <row r="12" spans="1:24" s="121" customFormat="1" ht="18" customHeight="1" thickBot="1">
      <c r="A12" s="288" t="s">
        <v>210</v>
      </c>
      <c r="B12" s="288"/>
      <c r="C12" s="288"/>
      <c r="D12" s="288"/>
      <c r="E12" s="288"/>
      <c r="F12" s="288"/>
      <c r="G12" s="288"/>
      <c r="H12" s="288"/>
      <c r="I12" s="288"/>
      <c r="J12" s="288"/>
      <c r="K12" s="288"/>
      <c r="L12" s="288"/>
      <c r="M12" s="288"/>
      <c r="N12" s="288"/>
      <c r="O12" s="288"/>
      <c r="P12" s="288"/>
      <c r="Q12" s="288"/>
      <c r="R12" s="288"/>
      <c r="S12" s="288"/>
      <c r="T12" s="288"/>
      <c r="U12" s="288"/>
      <c r="V12" s="288"/>
      <c r="W12" s="6"/>
      <c r="X12" s="5"/>
    </row>
    <row r="13" spans="1:24" s="121" customFormat="1" ht="64.5" customHeight="1">
      <c r="A13" s="167">
        <v>1</v>
      </c>
      <c r="B13" s="168">
        <v>1</v>
      </c>
      <c r="C13" s="169" t="s">
        <v>11</v>
      </c>
      <c r="D13" s="159">
        <v>63</v>
      </c>
      <c r="E13" s="159">
        <v>3315</v>
      </c>
      <c r="F13" s="159">
        <v>6351</v>
      </c>
      <c r="G13" s="159">
        <v>13</v>
      </c>
      <c r="H13" s="159">
        <v>66013001603</v>
      </c>
      <c r="I13" s="170" t="s">
        <v>12</v>
      </c>
      <c r="J13" s="170" t="s">
        <v>20</v>
      </c>
      <c r="K13" s="170" t="s">
        <v>0</v>
      </c>
      <c r="L13" s="171" t="s">
        <v>9</v>
      </c>
      <c r="M13" s="138">
        <f>O13+P13+U13</f>
        <v>45</v>
      </c>
      <c r="N13" s="172">
        <v>2019</v>
      </c>
      <c r="O13" s="173">
        <v>0</v>
      </c>
      <c r="P13" s="174">
        <f>Q13+R13+S13+T13</f>
        <v>45</v>
      </c>
      <c r="Q13" s="173">
        <v>0</v>
      </c>
      <c r="R13" s="173">
        <v>0</v>
      </c>
      <c r="S13" s="241">
        <v>45</v>
      </c>
      <c r="T13" s="173">
        <v>0</v>
      </c>
      <c r="U13" s="173">
        <v>0</v>
      </c>
      <c r="V13" s="175"/>
      <c r="W13" s="33"/>
      <c r="X13" s="1"/>
    </row>
    <row r="14" spans="1:24" s="121" customFormat="1" ht="64.5" customHeight="1" thickBot="1">
      <c r="A14" s="176">
        <v>2</v>
      </c>
      <c r="B14" s="177">
        <v>6</v>
      </c>
      <c r="C14" s="178" t="s">
        <v>21</v>
      </c>
      <c r="D14" s="179">
        <v>63</v>
      </c>
      <c r="E14" s="180">
        <v>3315</v>
      </c>
      <c r="F14" s="180">
        <v>6351</v>
      </c>
      <c r="G14" s="180">
        <v>13</v>
      </c>
      <c r="H14" s="180">
        <v>66013001604</v>
      </c>
      <c r="I14" s="181" t="s">
        <v>16</v>
      </c>
      <c r="J14" s="182" t="s">
        <v>22</v>
      </c>
      <c r="K14" s="183"/>
      <c r="L14" s="183" t="s">
        <v>9</v>
      </c>
      <c r="M14" s="161">
        <f>O14+P14+U14</f>
        <v>60</v>
      </c>
      <c r="N14" s="184">
        <v>2019</v>
      </c>
      <c r="O14" s="185">
        <v>0</v>
      </c>
      <c r="P14" s="163">
        <f>Q14+R14+S14+T14</f>
        <v>60</v>
      </c>
      <c r="Q14" s="185">
        <v>0</v>
      </c>
      <c r="R14" s="185">
        <v>0</v>
      </c>
      <c r="S14" s="238">
        <v>60</v>
      </c>
      <c r="T14" s="185">
        <v>0</v>
      </c>
      <c r="U14" s="185">
        <v>0</v>
      </c>
      <c r="V14" s="186"/>
      <c r="W14" s="33"/>
      <c r="X14" s="1"/>
    </row>
    <row r="15" spans="1:24" s="121" customFormat="1" ht="19.5" customHeight="1" thickBot="1">
      <c r="A15" s="289" t="s">
        <v>13</v>
      </c>
      <c r="B15" s="290"/>
      <c r="C15" s="291"/>
      <c r="D15" s="292"/>
      <c r="E15" s="292"/>
      <c r="F15" s="292"/>
      <c r="G15" s="292"/>
      <c r="H15" s="292"/>
      <c r="I15" s="291"/>
      <c r="J15" s="291"/>
      <c r="K15" s="291"/>
      <c r="L15" s="291"/>
      <c r="M15" s="187">
        <f aca="true" t="shared" si="1" ref="M15:U15">SUM(M13:M14)</f>
        <v>105</v>
      </c>
      <c r="N15" s="187"/>
      <c r="O15" s="187">
        <f t="shared" si="1"/>
        <v>0</v>
      </c>
      <c r="P15" s="187">
        <f t="shared" si="1"/>
        <v>105</v>
      </c>
      <c r="Q15" s="187">
        <f t="shared" si="1"/>
        <v>0</v>
      </c>
      <c r="R15" s="187">
        <f t="shared" si="1"/>
        <v>0</v>
      </c>
      <c r="S15" s="242">
        <f t="shared" si="1"/>
        <v>105</v>
      </c>
      <c r="T15" s="187">
        <f t="shared" si="1"/>
        <v>0</v>
      </c>
      <c r="U15" s="187">
        <f t="shared" si="1"/>
        <v>0</v>
      </c>
      <c r="V15" s="188"/>
      <c r="W15" s="33"/>
      <c r="X15" s="1"/>
    </row>
    <row r="16" spans="1:22" s="121" customFormat="1" ht="18.75" customHeight="1" thickBot="1">
      <c r="A16" s="260" t="s">
        <v>219</v>
      </c>
      <c r="B16" s="261"/>
      <c r="C16" s="261"/>
      <c r="D16" s="261"/>
      <c r="E16" s="261"/>
      <c r="F16" s="261"/>
      <c r="G16" s="261"/>
      <c r="H16" s="261"/>
      <c r="I16" s="261"/>
      <c r="J16" s="261"/>
      <c r="K16" s="261"/>
      <c r="L16" s="262"/>
      <c r="M16" s="58">
        <f>M11+M15</f>
        <v>365</v>
      </c>
      <c r="N16" s="58"/>
      <c r="O16" s="58">
        <f aca="true" t="shared" si="2" ref="O16:U16">O11+O15</f>
        <v>0</v>
      </c>
      <c r="P16" s="58">
        <f t="shared" si="2"/>
        <v>365</v>
      </c>
      <c r="Q16" s="58">
        <f t="shared" si="2"/>
        <v>20</v>
      </c>
      <c r="R16" s="58">
        <f t="shared" si="2"/>
        <v>0</v>
      </c>
      <c r="S16" s="58">
        <f t="shared" si="2"/>
        <v>345</v>
      </c>
      <c r="T16" s="58">
        <f t="shared" si="2"/>
        <v>0</v>
      </c>
      <c r="U16" s="58">
        <f t="shared" si="2"/>
        <v>0</v>
      </c>
      <c r="V16" s="59"/>
    </row>
    <row r="17" spans="1:23" ht="12.75">
      <c r="A17" s="34"/>
      <c r="B17" s="34"/>
      <c r="C17" s="34"/>
      <c r="D17" s="34"/>
      <c r="E17" s="34"/>
      <c r="F17" s="34"/>
      <c r="G17" s="34"/>
      <c r="H17" s="34"/>
      <c r="I17" s="34"/>
      <c r="J17" s="34"/>
      <c r="K17" s="34"/>
      <c r="L17" s="34"/>
      <c r="M17" s="34"/>
      <c r="N17" s="34"/>
      <c r="O17" s="34"/>
      <c r="P17" s="34"/>
      <c r="Q17" s="34"/>
      <c r="R17" s="34"/>
      <c r="S17" s="34"/>
      <c r="T17" s="34"/>
      <c r="U17" s="34"/>
      <c r="V17" s="34"/>
      <c r="W17" s="34"/>
    </row>
    <row r="18" spans="1:23" ht="12.75" customHeight="1">
      <c r="A18" s="287"/>
      <c r="B18" s="287"/>
      <c r="C18" s="287"/>
      <c r="D18" s="287"/>
      <c r="E18" s="287"/>
      <c r="F18" s="287"/>
      <c r="G18" s="287"/>
      <c r="H18" s="287"/>
      <c r="I18" s="287"/>
      <c r="J18" s="287"/>
      <c r="K18" s="287"/>
      <c r="L18" s="287"/>
      <c r="M18" s="287"/>
      <c r="N18" s="287"/>
      <c r="O18" s="287"/>
      <c r="P18" s="287"/>
      <c r="Q18" s="287"/>
      <c r="R18" s="287"/>
      <c r="S18" s="287"/>
      <c r="T18" s="287"/>
      <c r="U18" s="287"/>
      <c r="V18" s="287"/>
      <c r="W18" s="287"/>
    </row>
    <row r="19" ht="34.5" customHeight="1"/>
    <row r="20" ht="34.5" customHeight="1"/>
    <row r="21" ht="34.5" customHeight="1"/>
    <row r="22" ht="34.5" customHeight="1"/>
    <row r="23" ht="34.5" customHeight="1"/>
    <row r="24" ht="34.5" customHeight="1"/>
  </sheetData>
  <sheetProtection/>
  <mergeCells count="22">
    <mergeCell ref="A8:V8"/>
    <mergeCell ref="P6:T6"/>
    <mergeCell ref="N6:N7"/>
    <mergeCell ref="O6:O7"/>
    <mergeCell ref="A16:L16"/>
    <mergeCell ref="K6:K7"/>
    <mergeCell ref="A18:W18"/>
    <mergeCell ref="A12:V12"/>
    <mergeCell ref="A11:L11"/>
    <mergeCell ref="A15:L15"/>
    <mergeCell ref="M6:M7"/>
    <mergeCell ref="D6:D7"/>
    <mergeCell ref="V6:V7"/>
    <mergeCell ref="L6:L7"/>
    <mergeCell ref="U6:U7"/>
    <mergeCell ref="J6:J7"/>
    <mergeCell ref="A1:P1"/>
    <mergeCell ref="A5:V5"/>
    <mergeCell ref="A6:A7"/>
    <mergeCell ref="B6:B7"/>
    <mergeCell ref="C6:C7"/>
    <mergeCell ref="I6:I7"/>
  </mergeCells>
  <printOptions/>
  <pageMargins left="0.7086614173228347" right="0.7086614173228347" top="0.7874015748031497" bottom="0.7874015748031497" header="0.31496062992125984" footer="0.31496062992125984"/>
  <pageSetup firstPageNumber="168" useFirstPageNumber="1" fitToHeight="0" fitToWidth="1" horizontalDpi="600" verticalDpi="600" orientation="landscape" paperSize="9" scale="65" r:id="rId1"/>
  <headerFooter>
    <oddFooter xml:space="preserve">&amp;L&amp;"Arial,Kurzíva"Zastupitelstvo Olomouckého kraje 17-12-2018
6. - Rozpočet Olomouckého kraje 2019 - návrh rozpočtu
Příloha č. 5d): Nové nákupy PO na rok 2019&amp;R&amp;"Arial,Kurzíva"Strana &amp;P (Celkem 179) </oddFooter>
  </headerFooter>
</worksheet>
</file>

<file path=xl/worksheets/sheet7.xml><?xml version="1.0" encoding="utf-8"?>
<worksheet xmlns="http://schemas.openxmlformats.org/spreadsheetml/2006/main" xmlns:r="http://schemas.openxmlformats.org/officeDocument/2006/relationships">
  <sheetPr>
    <tabColor rgb="FF92D050"/>
    <outlinePr summaryBelow="0" summaryRight="0"/>
    <pageSetUpPr fitToPage="1"/>
  </sheetPr>
  <dimension ref="A1:X16"/>
  <sheetViews>
    <sheetView showGridLines="0" view="pageBreakPreview" zoomScaleSheetLayoutView="100" zoomScalePageLayoutView="0" workbookViewId="0" topLeftCell="A1">
      <selection activeCell="K12" sqref="K12"/>
    </sheetView>
  </sheetViews>
  <sheetFormatPr defaultColWidth="9.140625" defaultRowHeight="12.75"/>
  <cols>
    <col min="1" max="1" width="5.00390625" style="0" customWidth="1"/>
    <col min="2" max="2" width="5.00390625" style="0" hidden="1" customWidth="1"/>
    <col min="3" max="3" width="3.7109375" style="0" bestFit="1" customWidth="1"/>
    <col min="4" max="4" width="4.140625" style="0" customWidth="1"/>
    <col min="5" max="6" width="4.421875" style="0" hidden="1" customWidth="1"/>
    <col min="7" max="7" width="3.7109375" style="0" hidden="1" customWidth="1"/>
    <col min="8" max="8" width="10.421875" style="0" hidden="1" customWidth="1"/>
    <col min="9" max="9" width="35.7109375" style="0" customWidth="1"/>
    <col min="10" max="10" width="22.7109375" style="0" customWidth="1"/>
    <col min="11" max="11" width="42.7109375" style="0" customWidth="1"/>
    <col min="12" max="12" width="2.7109375" style="0" customWidth="1"/>
    <col min="13" max="22" width="9.7109375" style="0" customWidth="1"/>
    <col min="23" max="23" width="3.140625" style="0" customWidth="1"/>
    <col min="24" max="24" width="0.13671875" style="0" customWidth="1"/>
  </cols>
  <sheetData>
    <row r="1" spans="1:24" ht="17.25" customHeight="1">
      <c r="A1" s="274" t="s">
        <v>201</v>
      </c>
      <c r="B1" s="274"/>
      <c r="C1" s="274"/>
      <c r="D1" s="274"/>
      <c r="E1" s="274"/>
      <c r="F1" s="274"/>
      <c r="G1" s="274"/>
      <c r="H1" s="274"/>
      <c r="I1" s="274"/>
      <c r="J1" s="274"/>
      <c r="K1" s="274"/>
      <c r="L1" s="274"/>
      <c r="M1" s="274"/>
      <c r="N1" s="274"/>
      <c r="O1" s="274"/>
      <c r="P1" s="274"/>
      <c r="Q1" s="3"/>
      <c r="R1" s="3"/>
      <c r="S1" s="3"/>
      <c r="T1" s="3"/>
      <c r="U1" s="3"/>
      <c r="V1" s="3"/>
      <c r="W1" s="3"/>
      <c r="X1" s="4"/>
    </row>
    <row r="2" spans="1:24" ht="12.75" customHeight="1">
      <c r="A2" s="57" t="s">
        <v>202</v>
      </c>
      <c r="B2" s="3"/>
      <c r="C2" s="3"/>
      <c r="D2" s="3"/>
      <c r="E2" s="3"/>
      <c r="F2" s="3"/>
      <c r="G2" s="3"/>
      <c r="H2" s="3"/>
      <c r="I2" s="3"/>
      <c r="J2" s="3"/>
      <c r="K2" s="55" t="s">
        <v>212</v>
      </c>
      <c r="L2" s="3"/>
      <c r="M2" s="3"/>
      <c r="N2" s="3"/>
      <c r="O2" s="3"/>
      <c r="P2" s="3"/>
      <c r="Q2" s="3"/>
      <c r="R2" s="3"/>
      <c r="S2" s="3"/>
      <c r="T2" s="3"/>
      <c r="U2" s="3"/>
      <c r="V2" s="3"/>
      <c r="W2" s="3"/>
      <c r="X2" s="4"/>
    </row>
    <row r="3" spans="1:24" ht="12.75" customHeight="1">
      <c r="A3" s="57" t="s">
        <v>203</v>
      </c>
      <c r="B3" s="3"/>
      <c r="C3" s="3"/>
      <c r="D3" s="3"/>
      <c r="E3" s="3"/>
      <c r="F3" s="3"/>
      <c r="G3" s="3"/>
      <c r="H3" s="3"/>
      <c r="I3" s="3"/>
      <c r="J3" s="3"/>
      <c r="K3" s="3"/>
      <c r="L3" s="3"/>
      <c r="M3" s="3"/>
      <c r="N3" s="3"/>
      <c r="O3" s="3"/>
      <c r="P3" s="3"/>
      <c r="Q3" s="3"/>
      <c r="R3" s="3"/>
      <c r="S3" s="3"/>
      <c r="T3" s="3"/>
      <c r="U3" s="3"/>
      <c r="V3" s="3"/>
      <c r="W3" s="3"/>
      <c r="X3" s="4"/>
    </row>
    <row r="4" spans="1:24" ht="25.5" customHeight="1" thickBot="1">
      <c r="A4" s="3"/>
      <c r="B4" s="3"/>
      <c r="C4" s="3"/>
      <c r="D4" s="3"/>
      <c r="E4" s="3"/>
      <c r="F4" s="3"/>
      <c r="G4" s="3"/>
      <c r="H4" s="3"/>
      <c r="I4" s="3"/>
      <c r="J4" s="3"/>
      <c r="K4" s="3"/>
      <c r="L4" s="3"/>
      <c r="M4" s="3"/>
      <c r="N4" s="3"/>
      <c r="O4" s="3"/>
      <c r="P4" s="3"/>
      <c r="Q4" s="3"/>
      <c r="R4" s="3"/>
      <c r="S4" s="3"/>
      <c r="T4" s="3"/>
      <c r="U4" s="3"/>
      <c r="V4" s="56" t="s">
        <v>161</v>
      </c>
      <c r="W4" s="3"/>
      <c r="X4" s="4"/>
    </row>
    <row r="5" spans="1:24" ht="25.5" customHeight="1">
      <c r="A5" s="276" t="s">
        <v>218</v>
      </c>
      <c r="B5" s="277"/>
      <c r="C5" s="277"/>
      <c r="D5" s="277"/>
      <c r="E5" s="277"/>
      <c r="F5" s="277"/>
      <c r="G5" s="277"/>
      <c r="H5" s="277"/>
      <c r="I5" s="277"/>
      <c r="J5" s="277"/>
      <c r="K5" s="277"/>
      <c r="L5" s="277"/>
      <c r="M5" s="277"/>
      <c r="N5" s="277"/>
      <c r="O5" s="277"/>
      <c r="P5" s="277"/>
      <c r="Q5" s="277"/>
      <c r="R5" s="277"/>
      <c r="S5" s="277"/>
      <c r="T5" s="277"/>
      <c r="U5" s="277"/>
      <c r="V5" s="278"/>
      <c r="W5" s="3"/>
      <c r="X5" s="4"/>
    </row>
    <row r="6" spans="1:24" ht="25.5" customHeight="1" thickBot="1">
      <c r="A6" s="265" t="s">
        <v>32</v>
      </c>
      <c r="B6" s="255" t="s">
        <v>33</v>
      </c>
      <c r="C6" s="279" t="s">
        <v>139</v>
      </c>
      <c r="D6" s="267" t="s">
        <v>195</v>
      </c>
      <c r="E6" s="63"/>
      <c r="F6" s="63"/>
      <c r="G6" s="63"/>
      <c r="H6" s="63"/>
      <c r="I6" s="259" t="s">
        <v>1</v>
      </c>
      <c r="J6" s="267" t="s">
        <v>196</v>
      </c>
      <c r="K6" s="267" t="s">
        <v>197</v>
      </c>
      <c r="L6" s="259" t="s">
        <v>2</v>
      </c>
      <c r="M6" s="267" t="s">
        <v>205</v>
      </c>
      <c r="N6" s="259" t="s">
        <v>3</v>
      </c>
      <c r="O6" s="267" t="s">
        <v>198</v>
      </c>
      <c r="P6" s="263" t="s">
        <v>200</v>
      </c>
      <c r="Q6" s="264"/>
      <c r="R6" s="264"/>
      <c r="S6" s="264"/>
      <c r="T6" s="264"/>
      <c r="U6" s="257" t="s">
        <v>208</v>
      </c>
      <c r="V6" s="281" t="s">
        <v>6</v>
      </c>
      <c r="W6" s="3"/>
      <c r="X6" s="4"/>
    </row>
    <row r="7" spans="1:24" ht="51" customHeight="1" thickBot="1">
      <c r="A7" s="266"/>
      <c r="B7" s="256"/>
      <c r="C7" s="280"/>
      <c r="D7" s="256"/>
      <c r="E7" s="64" t="s">
        <v>184</v>
      </c>
      <c r="F7" s="64" t="s">
        <v>185</v>
      </c>
      <c r="G7" s="64" t="s">
        <v>186</v>
      </c>
      <c r="H7" s="64" t="s">
        <v>187</v>
      </c>
      <c r="I7" s="256"/>
      <c r="J7" s="256"/>
      <c r="K7" s="256"/>
      <c r="L7" s="256"/>
      <c r="M7" s="256"/>
      <c r="N7" s="256"/>
      <c r="O7" s="256"/>
      <c r="P7" s="65" t="s">
        <v>199</v>
      </c>
      <c r="Q7" s="65" t="s">
        <v>206</v>
      </c>
      <c r="R7" s="66" t="s">
        <v>4</v>
      </c>
      <c r="S7" s="65" t="s">
        <v>207</v>
      </c>
      <c r="T7" s="66" t="s">
        <v>5</v>
      </c>
      <c r="U7" s="258"/>
      <c r="V7" s="282"/>
      <c r="W7" s="5"/>
      <c r="X7" s="5"/>
    </row>
    <row r="8" spans="1:24" ht="18" customHeight="1" thickBot="1">
      <c r="A8" s="275" t="s">
        <v>213</v>
      </c>
      <c r="B8" s="275"/>
      <c r="C8" s="275"/>
      <c r="D8" s="275"/>
      <c r="E8" s="275"/>
      <c r="F8" s="275"/>
      <c r="G8" s="275"/>
      <c r="H8" s="275"/>
      <c r="I8" s="275"/>
      <c r="J8" s="275"/>
      <c r="K8" s="275"/>
      <c r="L8" s="275"/>
      <c r="M8" s="275"/>
      <c r="N8" s="275"/>
      <c r="O8" s="275"/>
      <c r="P8" s="275"/>
      <c r="Q8" s="275"/>
      <c r="R8" s="275"/>
      <c r="S8" s="275"/>
      <c r="T8" s="275"/>
      <c r="U8" s="275"/>
      <c r="V8" s="275"/>
      <c r="W8" s="6"/>
      <c r="X8" s="5"/>
    </row>
    <row r="9" spans="1:24" s="121" customFormat="1" ht="64.5" customHeight="1">
      <c r="A9" s="189">
        <v>1</v>
      </c>
      <c r="B9" s="190">
        <v>3</v>
      </c>
      <c r="C9" s="191" t="s">
        <v>7</v>
      </c>
      <c r="D9" s="191">
        <v>63</v>
      </c>
      <c r="E9" s="191">
        <v>3314</v>
      </c>
      <c r="F9" s="191">
        <v>6351</v>
      </c>
      <c r="G9" s="191">
        <v>13</v>
      </c>
      <c r="H9" s="191">
        <v>66013001601</v>
      </c>
      <c r="I9" s="192" t="s">
        <v>23</v>
      </c>
      <c r="J9" s="192" t="s">
        <v>24</v>
      </c>
      <c r="K9" s="192" t="s">
        <v>256</v>
      </c>
      <c r="L9" s="191" t="s">
        <v>9</v>
      </c>
      <c r="M9" s="152">
        <f>O9+P9+U9</f>
        <v>605</v>
      </c>
      <c r="N9" s="193">
        <v>2019</v>
      </c>
      <c r="O9" s="152">
        <v>0</v>
      </c>
      <c r="P9" s="154">
        <f>Q9+R9+S9+T9</f>
        <v>605</v>
      </c>
      <c r="Q9" s="152">
        <v>0</v>
      </c>
      <c r="R9" s="152">
        <v>0</v>
      </c>
      <c r="S9" s="239">
        <v>605</v>
      </c>
      <c r="T9" s="152">
        <v>0</v>
      </c>
      <c r="U9" s="152">
        <v>0</v>
      </c>
      <c r="V9" s="155"/>
      <c r="W9" s="2"/>
      <c r="X9" s="1"/>
    </row>
    <row r="10" spans="1:24" s="121" customFormat="1" ht="64.5" customHeight="1">
      <c r="A10" s="194">
        <v>2</v>
      </c>
      <c r="B10" s="115">
        <v>6</v>
      </c>
      <c r="C10" s="116" t="s">
        <v>7</v>
      </c>
      <c r="D10" s="191">
        <v>63</v>
      </c>
      <c r="E10" s="191">
        <v>3315</v>
      </c>
      <c r="F10" s="191">
        <v>6351</v>
      </c>
      <c r="G10" s="191">
        <v>13</v>
      </c>
      <c r="H10" s="191">
        <v>66013001602</v>
      </c>
      <c r="I10" s="117" t="s">
        <v>8</v>
      </c>
      <c r="J10" s="117" t="s">
        <v>25</v>
      </c>
      <c r="K10" s="117" t="s">
        <v>257</v>
      </c>
      <c r="L10" s="116" t="s">
        <v>9</v>
      </c>
      <c r="M10" s="138">
        <f>O10+P10+U10</f>
        <v>350</v>
      </c>
      <c r="N10" s="119">
        <v>2019</v>
      </c>
      <c r="O10" s="138">
        <v>0</v>
      </c>
      <c r="P10" s="174">
        <f>Q10+R10+S10+T10</f>
        <v>100</v>
      </c>
      <c r="Q10" s="138">
        <v>0</v>
      </c>
      <c r="R10" s="138">
        <v>0</v>
      </c>
      <c r="S10" s="236">
        <v>100</v>
      </c>
      <c r="T10" s="138">
        <v>0</v>
      </c>
      <c r="U10" s="195">
        <v>250</v>
      </c>
      <c r="V10" s="196"/>
      <c r="W10" s="2"/>
      <c r="X10" s="1"/>
    </row>
    <row r="11" spans="1:24" s="121" customFormat="1" ht="64.5" customHeight="1">
      <c r="A11" s="194">
        <v>3</v>
      </c>
      <c r="B11" s="115">
        <v>2</v>
      </c>
      <c r="C11" s="116" t="s">
        <v>26</v>
      </c>
      <c r="D11" s="191">
        <v>63</v>
      </c>
      <c r="E11" s="191">
        <v>3315</v>
      </c>
      <c r="F11" s="191">
        <v>6351</v>
      </c>
      <c r="G11" s="191">
        <v>13</v>
      </c>
      <c r="H11" s="191">
        <v>66013001604</v>
      </c>
      <c r="I11" s="117" t="s">
        <v>16</v>
      </c>
      <c r="J11" s="117" t="s">
        <v>27</v>
      </c>
      <c r="K11" s="117" t="s">
        <v>258</v>
      </c>
      <c r="L11" s="116" t="s">
        <v>9</v>
      </c>
      <c r="M11" s="138">
        <f>O11+P11+U11</f>
        <v>1045</v>
      </c>
      <c r="N11" s="119">
        <v>2019</v>
      </c>
      <c r="O11" s="138">
        <v>0</v>
      </c>
      <c r="P11" s="174">
        <f>Q11+R11+S11+T11</f>
        <v>1045</v>
      </c>
      <c r="Q11" s="138">
        <v>0</v>
      </c>
      <c r="R11" s="138">
        <v>0</v>
      </c>
      <c r="S11" s="236">
        <v>1045</v>
      </c>
      <c r="T11" s="138">
        <v>0</v>
      </c>
      <c r="U11" s="138">
        <v>0</v>
      </c>
      <c r="V11" s="196"/>
      <c r="W11" s="2"/>
      <c r="X11" s="1"/>
    </row>
    <row r="12" spans="1:24" s="121" customFormat="1" ht="64.5" customHeight="1">
      <c r="A12" s="194">
        <v>4</v>
      </c>
      <c r="B12" s="115">
        <v>5</v>
      </c>
      <c r="C12" s="116" t="s">
        <v>26</v>
      </c>
      <c r="D12" s="191">
        <v>63</v>
      </c>
      <c r="E12" s="191">
        <v>3315</v>
      </c>
      <c r="F12" s="191">
        <v>6351</v>
      </c>
      <c r="G12" s="191">
        <v>13</v>
      </c>
      <c r="H12" s="191">
        <v>66013001604</v>
      </c>
      <c r="I12" s="117" t="s">
        <v>16</v>
      </c>
      <c r="J12" s="117" t="s">
        <v>28</v>
      </c>
      <c r="K12" s="117" t="s">
        <v>274</v>
      </c>
      <c r="L12" s="116" t="s">
        <v>9</v>
      </c>
      <c r="M12" s="138">
        <f>O12+P12+U12</f>
        <v>600</v>
      </c>
      <c r="N12" s="119">
        <v>2019</v>
      </c>
      <c r="O12" s="138">
        <v>0</v>
      </c>
      <c r="P12" s="174">
        <f>Q12+R12+S12+T12</f>
        <v>600</v>
      </c>
      <c r="Q12" s="138">
        <v>0</v>
      </c>
      <c r="R12" s="138">
        <v>0</v>
      </c>
      <c r="S12" s="236">
        <v>600</v>
      </c>
      <c r="T12" s="138">
        <v>0</v>
      </c>
      <c r="U12" s="138">
        <v>0</v>
      </c>
      <c r="V12" s="196"/>
      <c r="W12" s="2"/>
      <c r="X12" s="1"/>
    </row>
    <row r="13" spans="1:24" s="121" customFormat="1" ht="64.5" customHeight="1" thickBot="1">
      <c r="A13" s="194">
        <v>5</v>
      </c>
      <c r="B13" s="197">
        <v>3</v>
      </c>
      <c r="C13" s="198" t="s">
        <v>7</v>
      </c>
      <c r="D13" s="191">
        <v>63</v>
      </c>
      <c r="E13" s="191">
        <v>3315</v>
      </c>
      <c r="F13" s="191">
        <v>6351</v>
      </c>
      <c r="G13" s="191">
        <v>13</v>
      </c>
      <c r="H13" s="191">
        <v>66013001608</v>
      </c>
      <c r="I13" s="199" t="s">
        <v>29</v>
      </c>
      <c r="J13" s="199" t="s">
        <v>30</v>
      </c>
      <c r="K13" s="199" t="s">
        <v>31</v>
      </c>
      <c r="L13" s="198" t="s">
        <v>9</v>
      </c>
      <c r="M13" s="161">
        <f>O13+P13+U13</f>
        <v>740</v>
      </c>
      <c r="N13" s="200">
        <v>2019</v>
      </c>
      <c r="O13" s="161">
        <v>0</v>
      </c>
      <c r="P13" s="163">
        <f>Q13+R13+S13+T13</f>
        <v>740</v>
      </c>
      <c r="Q13" s="161">
        <v>0</v>
      </c>
      <c r="R13" s="161">
        <v>0</v>
      </c>
      <c r="S13" s="240">
        <v>740</v>
      </c>
      <c r="T13" s="161">
        <v>0</v>
      </c>
      <c r="U13" s="161">
        <v>0</v>
      </c>
      <c r="V13" s="164"/>
      <c r="W13" s="2"/>
      <c r="X13" s="1"/>
    </row>
    <row r="14" spans="1:22" ht="18.75" customHeight="1" thickBot="1">
      <c r="A14" s="260" t="s">
        <v>220</v>
      </c>
      <c r="B14" s="261"/>
      <c r="C14" s="261"/>
      <c r="D14" s="261"/>
      <c r="E14" s="261"/>
      <c r="F14" s="261"/>
      <c r="G14" s="261"/>
      <c r="H14" s="261"/>
      <c r="I14" s="261"/>
      <c r="J14" s="261"/>
      <c r="K14" s="261"/>
      <c r="L14" s="262"/>
      <c r="M14" s="58">
        <f>SUM(M9:M13)</f>
        <v>3340</v>
      </c>
      <c r="N14" s="58"/>
      <c r="O14" s="58">
        <f aca="true" t="shared" si="0" ref="O14:U14">SUM(O9:O13)</f>
        <v>0</v>
      </c>
      <c r="P14" s="58">
        <f t="shared" si="0"/>
        <v>3090</v>
      </c>
      <c r="Q14" s="58">
        <f t="shared" si="0"/>
        <v>0</v>
      </c>
      <c r="R14" s="58">
        <f t="shared" si="0"/>
        <v>0</v>
      </c>
      <c r="S14" s="243">
        <f t="shared" si="0"/>
        <v>3090</v>
      </c>
      <c r="T14" s="58">
        <f t="shared" si="0"/>
        <v>0</v>
      </c>
      <c r="U14" s="58">
        <f t="shared" si="0"/>
        <v>250</v>
      </c>
      <c r="V14" s="59"/>
    </row>
    <row r="16" spans="1:23" ht="12.75" customHeight="1">
      <c r="A16" s="293"/>
      <c r="B16" s="293"/>
      <c r="C16" s="293"/>
      <c r="D16" s="293"/>
      <c r="E16" s="293"/>
      <c r="F16" s="293"/>
      <c r="G16" s="293"/>
      <c r="H16" s="293"/>
      <c r="I16" s="293"/>
      <c r="J16" s="293"/>
      <c r="K16" s="293"/>
      <c r="L16" s="293"/>
      <c r="M16" s="293"/>
      <c r="N16" s="293"/>
      <c r="O16" s="293"/>
      <c r="P16" s="293"/>
      <c r="Q16" s="293"/>
      <c r="R16" s="293"/>
      <c r="S16" s="293"/>
      <c r="T16" s="293"/>
      <c r="U16" s="293"/>
      <c r="V16" s="293"/>
      <c r="W16" s="293"/>
    </row>
    <row r="18" ht="34.5" customHeight="1"/>
    <row r="19" ht="34.5" customHeight="1"/>
    <row r="20" ht="34.5" customHeight="1"/>
    <row r="21" ht="34.5" customHeight="1"/>
    <row r="22" ht="34.5" customHeight="1"/>
    <row r="23" ht="34.5" customHeight="1"/>
  </sheetData>
  <sheetProtection/>
  <mergeCells count="19">
    <mergeCell ref="A8:V8"/>
    <mergeCell ref="A14:L14"/>
    <mergeCell ref="A16:W16"/>
    <mergeCell ref="A1:P1"/>
    <mergeCell ref="A5:V5"/>
    <mergeCell ref="A6:A7"/>
    <mergeCell ref="B6:B7"/>
    <mergeCell ref="C6:C7"/>
    <mergeCell ref="D6:D7"/>
    <mergeCell ref="O6:O7"/>
    <mergeCell ref="P6:T6"/>
    <mergeCell ref="U6:U7"/>
    <mergeCell ref="V6:V7"/>
    <mergeCell ref="I6:I7"/>
    <mergeCell ref="J6:J7"/>
    <mergeCell ref="K6:K7"/>
    <mergeCell ref="L6:L7"/>
    <mergeCell ref="M6:M7"/>
    <mergeCell ref="N6:N7"/>
  </mergeCells>
  <printOptions/>
  <pageMargins left="0.7086614173228347" right="0.7086614173228347" top="0.7874015748031497" bottom="0.7874015748031497" header="0.31496062992125984" footer="0.31496062992125984"/>
  <pageSetup firstPageNumber="169" useFirstPageNumber="1" fitToHeight="0" fitToWidth="1" horizontalDpi="600" verticalDpi="600" orientation="landscape" paperSize="9" scale="62" r:id="rId1"/>
  <headerFooter>
    <oddFooter xml:space="preserve">&amp;L&amp;"Arial,Kurzíva"Zastupitelstvo Olomouckého kraje 17-12-2018
6. - Rozpočet Olomouckého kraje 2019 - návrh rozpočtu
Příloha č. 5d): Nové nákupy PO na rok 2019&amp;R&amp;"Arial,Kurzíva"Strana &amp;P (Celkem 179) </oddFooter>
  </headerFooter>
</worksheet>
</file>

<file path=xl/worksheets/sheet8.xml><?xml version="1.0" encoding="utf-8"?>
<worksheet xmlns="http://schemas.openxmlformats.org/spreadsheetml/2006/main" xmlns:r="http://schemas.openxmlformats.org/officeDocument/2006/relationships">
  <sheetPr>
    <tabColor rgb="FFFFC000"/>
    <outlinePr summaryBelow="0" summaryRight="0"/>
    <pageSetUpPr fitToPage="1"/>
  </sheetPr>
  <dimension ref="A1:Y14"/>
  <sheetViews>
    <sheetView showGridLines="0" view="pageBreakPreview" zoomScaleSheetLayoutView="100" zoomScalePageLayoutView="0" workbookViewId="0" topLeftCell="A1">
      <selection activeCell="L12" sqref="L12"/>
    </sheetView>
  </sheetViews>
  <sheetFormatPr defaultColWidth="9.140625" defaultRowHeight="12.75"/>
  <cols>
    <col min="1" max="1" width="3.7109375" style="0" customWidth="1"/>
    <col min="2" max="2" width="3.7109375" style="0" hidden="1" customWidth="1"/>
    <col min="3" max="3" width="3.7109375" style="0" bestFit="1" customWidth="1"/>
    <col min="4" max="4" width="4.421875" style="0" customWidth="1"/>
    <col min="5" max="6" width="4.421875" style="0" hidden="1" customWidth="1"/>
    <col min="7" max="7" width="3.7109375" style="0" hidden="1" customWidth="1"/>
    <col min="8" max="8" width="10.421875" style="0" hidden="1" customWidth="1"/>
    <col min="9" max="9" width="35.7109375" style="0" customWidth="1"/>
    <col min="10" max="10" width="22.7109375" style="0" customWidth="1"/>
    <col min="11" max="11" width="42.7109375" style="0" customWidth="1"/>
    <col min="12" max="12" width="2.7109375" style="0" customWidth="1"/>
    <col min="13" max="17" width="9.7109375" style="0" customWidth="1"/>
    <col min="18" max="18" width="9.7109375" style="0" hidden="1" customWidth="1"/>
    <col min="19" max="22" width="9.7109375" style="0" customWidth="1"/>
    <col min="23" max="23" width="8.8515625" style="0" customWidth="1"/>
    <col min="24" max="24" width="0.13671875" style="0" customWidth="1"/>
  </cols>
  <sheetData>
    <row r="1" spans="1:24" ht="17.25" customHeight="1">
      <c r="A1" s="274" t="s">
        <v>201</v>
      </c>
      <c r="B1" s="274"/>
      <c r="C1" s="274"/>
      <c r="D1" s="274"/>
      <c r="E1" s="274"/>
      <c r="F1" s="274"/>
      <c r="G1" s="274"/>
      <c r="H1" s="274"/>
      <c r="I1" s="274"/>
      <c r="J1" s="274"/>
      <c r="K1" s="274"/>
      <c r="L1" s="274"/>
      <c r="M1" s="274"/>
      <c r="N1" s="274"/>
      <c r="O1" s="274"/>
      <c r="P1" s="274"/>
      <c r="Q1" s="3"/>
      <c r="R1" s="3"/>
      <c r="S1" s="3"/>
      <c r="T1" s="3"/>
      <c r="U1" s="3"/>
      <c r="V1" s="3"/>
      <c r="W1" s="3"/>
      <c r="X1" s="4"/>
    </row>
    <row r="2" spans="1:24" ht="12.75" customHeight="1">
      <c r="A2" s="57" t="s">
        <v>202</v>
      </c>
      <c r="B2" s="3"/>
      <c r="C2" s="3"/>
      <c r="D2" s="3"/>
      <c r="E2" s="3"/>
      <c r="F2" s="3"/>
      <c r="G2" s="3"/>
      <c r="H2" s="3"/>
      <c r="I2" s="3"/>
      <c r="J2" s="3"/>
      <c r="K2" s="55" t="s">
        <v>212</v>
      </c>
      <c r="L2" s="3"/>
      <c r="M2" s="3"/>
      <c r="N2" s="3"/>
      <c r="O2" s="3"/>
      <c r="P2" s="3"/>
      <c r="Q2" s="3"/>
      <c r="R2" s="3"/>
      <c r="S2" s="3"/>
      <c r="T2" s="3"/>
      <c r="U2" s="3"/>
      <c r="V2" s="3"/>
      <c r="W2" s="3"/>
      <c r="X2" s="4"/>
    </row>
    <row r="3" spans="1:24" ht="12.75" customHeight="1">
      <c r="A3" s="57" t="s">
        <v>203</v>
      </c>
      <c r="B3" s="3"/>
      <c r="C3" s="3"/>
      <c r="D3" s="3"/>
      <c r="E3" s="3"/>
      <c r="F3" s="3"/>
      <c r="G3" s="3"/>
      <c r="H3" s="3"/>
      <c r="I3" s="3"/>
      <c r="J3" s="3"/>
      <c r="K3" s="3"/>
      <c r="L3" s="3"/>
      <c r="M3" s="3"/>
      <c r="N3" s="3"/>
      <c r="O3" s="3"/>
      <c r="P3" s="3"/>
      <c r="Q3" s="3"/>
      <c r="R3" s="3"/>
      <c r="S3" s="3"/>
      <c r="T3" s="3"/>
      <c r="U3" s="3"/>
      <c r="V3" s="3"/>
      <c r="W3" s="3"/>
      <c r="X3" s="4"/>
    </row>
    <row r="4" spans="1:24" ht="25.5" customHeight="1" thickBot="1">
      <c r="A4" s="3"/>
      <c r="B4" s="3"/>
      <c r="C4" s="3"/>
      <c r="D4" s="3"/>
      <c r="E4" s="3"/>
      <c r="F4" s="3"/>
      <c r="G4" s="3"/>
      <c r="H4" s="3"/>
      <c r="I4" s="3"/>
      <c r="J4" s="3"/>
      <c r="K4" s="3"/>
      <c r="L4" s="3"/>
      <c r="M4" s="3"/>
      <c r="N4" s="3"/>
      <c r="O4" s="3"/>
      <c r="P4" s="3"/>
      <c r="Q4" s="3"/>
      <c r="R4" s="3"/>
      <c r="S4" s="3"/>
      <c r="T4" s="3"/>
      <c r="U4" s="3"/>
      <c r="V4" s="56" t="s">
        <v>161</v>
      </c>
      <c r="W4" s="3"/>
      <c r="X4" s="4"/>
    </row>
    <row r="5" spans="1:24" ht="25.5" customHeight="1">
      <c r="A5" s="276" t="s">
        <v>221</v>
      </c>
      <c r="B5" s="277"/>
      <c r="C5" s="277"/>
      <c r="D5" s="277"/>
      <c r="E5" s="277"/>
      <c r="F5" s="277"/>
      <c r="G5" s="277"/>
      <c r="H5" s="277"/>
      <c r="I5" s="277"/>
      <c r="J5" s="277"/>
      <c r="K5" s="277"/>
      <c r="L5" s="277"/>
      <c r="M5" s="277"/>
      <c r="N5" s="277"/>
      <c r="O5" s="277"/>
      <c r="P5" s="277"/>
      <c r="Q5" s="277"/>
      <c r="R5" s="277"/>
      <c r="S5" s="277"/>
      <c r="T5" s="277"/>
      <c r="U5" s="277"/>
      <c r="V5" s="278"/>
      <c r="W5" s="3"/>
      <c r="X5" s="4"/>
    </row>
    <row r="6" spans="1:24" ht="25.5" customHeight="1" thickBot="1">
      <c r="A6" s="265" t="s">
        <v>32</v>
      </c>
      <c r="B6" s="255" t="s">
        <v>33</v>
      </c>
      <c r="C6" s="279" t="s">
        <v>139</v>
      </c>
      <c r="D6" s="267" t="s">
        <v>195</v>
      </c>
      <c r="E6" s="63"/>
      <c r="F6" s="63"/>
      <c r="G6" s="63"/>
      <c r="H6" s="63"/>
      <c r="I6" s="259" t="s">
        <v>1</v>
      </c>
      <c r="J6" s="267" t="s">
        <v>196</v>
      </c>
      <c r="K6" s="267" t="s">
        <v>197</v>
      </c>
      <c r="L6" s="259" t="s">
        <v>2</v>
      </c>
      <c r="M6" s="267" t="s">
        <v>205</v>
      </c>
      <c r="N6" s="259" t="s">
        <v>3</v>
      </c>
      <c r="O6" s="267" t="s">
        <v>198</v>
      </c>
      <c r="P6" s="263" t="s">
        <v>200</v>
      </c>
      <c r="Q6" s="264"/>
      <c r="R6" s="264"/>
      <c r="S6" s="264"/>
      <c r="T6" s="264"/>
      <c r="U6" s="257" t="s">
        <v>208</v>
      </c>
      <c r="V6" s="281" t="s">
        <v>6</v>
      </c>
      <c r="W6" s="3"/>
      <c r="X6" s="4"/>
    </row>
    <row r="7" spans="1:24" ht="51" customHeight="1" thickBot="1">
      <c r="A7" s="266"/>
      <c r="B7" s="256"/>
      <c r="C7" s="280"/>
      <c r="D7" s="256"/>
      <c r="E7" s="64" t="s">
        <v>184</v>
      </c>
      <c r="F7" s="64" t="s">
        <v>185</v>
      </c>
      <c r="G7" s="64" t="s">
        <v>186</v>
      </c>
      <c r="H7" s="64" t="s">
        <v>187</v>
      </c>
      <c r="I7" s="256"/>
      <c r="J7" s="256"/>
      <c r="K7" s="256"/>
      <c r="L7" s="256"/>
      <c r="M7" s="256"/>
      <c r="N7" s="256"/>
      <c r="O7" s="256"/>
      <c r="P7" s="65" t="s">
        <v>199</v>
      </c>
      <c r="Q7" s="65" t="s">
        <v>206</v>
      </c>
      <c r="R7" s="66" t="s">
        <v>4</v>
      </c>
      <c r="S7" s="65" t="s">
        <v>207</v>
      </c>
      <c r="T7" s="66" t="s">
        <v>5</v>
      </c>
      <c r="U7" s="258"/>
      <c r="V7" s="282"/>
      <c r="W7" s="5"/>
      <c r="X7" s="5"/>
    </row>
    <row r="8" spans="1:24" s="121" customFormat="1" ht="18" customHeight="1" thickBot="1">
      <c r="A8" s="288" t="s">
        <v>209</v>
      </c>
      <c r="B8" s="288"/>
      <c r="C8" s="288"/>
      <c r="D8" s="288"/>
      <c r="E8" s="288"/>
      <c r="F8" s="288"/>
      <c r="G8" s="288"/>
      <c r="H8" s="288"/>
      <c r="I8" s="288"/>
      <c r="J8" s="288"/>
      <c r="K8" s="288"/>
      <c r="L8" s="288"/>
      <c r="M8" s="288"/>
      <c r="N8" s="288"/>
      <c r="O8" s="288"/>
      <c r="P8" s="288"/>
      <c r="Q8" s="288"/>
      <c r="R8" s="288"/>
      <c r="S8" s="288"/>
      <c r="T8" s="288"/>
      <c r="U8" s="288"/>
      <c r="V8" s="288"/>
      <c r="W8" s="6"/>
      <c r="X8" s="5"/>
    </row>
    <row r="9" spans="1:24" s="121" customFormat="1" ht="44.25" customHeight="1" thickBot="1">
      <c r="A9" s="114">
        <v>1</v>
      </c>
      <c r="B9" s="115">
        <v>18</v>
      </c>
      <c r="C9" s="116" t="s">
        <v>7</v>
      </c>
      <c r="D9" s="116">
        <v>63</v>
      </c>
      <c r="E9" s="116">
        <v>3523</v>
      </c>
      <c r="F9" s="116">
        <v>6351</v>
      </c>
      <c r="G9" s="116">
        <v>14</v>
      </c>
      <c r="H9" s="116">
        <v>66014001700</v>
      </c>
      <c r="I9" s="71" t="s">
        <v>127</v>
      </c>
      <c r="J9" s="117" t="s">
        <v>128</v>
      </c>
      <c r="K9" s="117" t="s">
        <v>261</v>
      </c>
      <c r="L9" s="116" t="s">
        <v>9</v>
      </c>
      <c r="M9" s="132">
        <v>180</v>
      </c>
      <c r="N9" s="133">
        <v>2019</v>
      </c>
      <c r="O9" s="201">
        <v>0</v>
      </c>
      <c r="P9" s="202">
        <f>Q9+R9+T9+S9</f>
        <v>180</v>
      </c>
      <c r="Q9" s="133">
        <v>0</v>
      </c>
      <c r="R9" s="201">
        <v>0</v>
      </c>
      <c r="S9" s="235">
        <v>180</v>
      </c>
      <c r="T9" s="201">
        <v>0</v>
      </c>
      <c r="U9" s="201">
        <v>0</v>
      </c>
      <c r="V9" s="134"/>
      <c r="W9" s="2"/>
      <c r="X9" s="1"/>
    </row>
    <row r="10" spans="1:24" s="121" customFormat="1" ht="13.5" thickBot="1">
      <c r="A10" s="294" t="s">
        <v>13</v>
      </c>
      <c r="B10" s="294"/>
      <c r="C10" s="294"/>
      <c r="D10" s="294"/>
      <c r="E10" s="294"/>
      <c r="F10" s="294"/>
      <c r="G10" s="294"/>
      <c r="H10" s="294"/>
      <c r="I10" s="294"/>
      <c r="J10" s="294"/>
      <c r="K10" s="294"/>
      <c r="L10" s="294"/>
      <c r="M10" s="203">
        <f>SUM(M9)</f>
        <v>180</v>
      </c>
      <c r="N10" s="203"/>
      <c r="O10" s="203">
        <f aca="true" t="shared" si="0" ref="O10:U10">SUM(O9)</f>
        <v>0</v>
      </c>
      <c r="P10" s="204">
        <f t="shared" si="0"/>
        <v>180</v>
      </c>
      <c r="Q10" s="203">
        <f t="shared" si="0"/>
        <v>0</v>
      </c>
      <c r="R10" s="203">
        <f t="shared" si="0"/>
        <v>0</v>
      </c>
      <c r="S10" s="244">
        <f t="shared" si="0"/>
        <v>180</v>
      </c>
      <c r="T10" s="203">
        <f t="shared" si="0"/>
        <v>0</v>
      </c>
      <c r="U10" s="203">
        <f t="shared" si="0"/>
        <v>0</v>
      </c>
      <c r="V10" s="144"/>
      <c r="W10" s="2"/>
      <c r="X10" s="1"/>
    </row>
    <row r="11" spans="1:24" s="121" customFormat="1" ht="18" customHeight="1" thickBot="1">
      <c r="A11" s="288" t="s">
        <v>210</v>
      </c>
      <c r="B11" s="288"/>
      <c r="C11" s="288"/>
      <c r="D11" s="288"/>
      <c r="E11" s="288"/>
      <c r="F11" s="288"/>
      <c r="G11" s="288"/>
      <c r="H11" s="288"/>
      <c r="I11" s="288"/>
      <c r="J11" s="288"/>
      <c r="K11" s="288"/>
      <c r="L11" s="288"/>
      <c r="M11" s="288"/>
      <c r="N11" s="288"/>
      <c r="O11" s="288"/>
      <c r="P11" s="288"/>
      <c r="Q11" s="288"/>
      <c r="R11" s="288"/>
      <c r="S11" s="288"/>
      <c r="T11" s="288"/>
      <c r="U11" s="288"/>
      <c r="V11" s="288"/>
      <c r="W11" s="6"/>
      <c r="X11" s="5"/>
    </row>
    <row r="12" spans="1:22" s="121" customFormat="1" ht="40.5" customHeight="1" thickBot="1">
      <c r="A12" s="205">
        <v>1</v>
      </c>
      <c r="B12" s="206">
        <v>1</v>
      </c>
      <c r="C12" s="207" t="s">
        <v>7</v>
      </c>
      <c r="D12" s="116">
        <v>63</v>
      </c>
      <c r="E12" s="116">
        <v>3529</v>
      </c>
      <c r="F12" s="116">
        <v>6351</v>
      </c>
      <c r="G12" s="116">
        <v>14</v>
      </c>
      <c r="H12" s="116">
        <v>66014001702</v>
      </c>
      <c r="I12" s="208" t="s">
        <v>132</v>
      </c>
      <c r="J12" s="209" t="s">
        <v>163</v>
      </c>
      <c r="K12" s="209" t="s">
        <v>262</v>
      </c>
      <c r="L12" s="210" t="s">
        <v>9</v>
      </c>
      <c r="M12" s="211">
        <f>O12+P12+U12</f>
        <v>70</v>
      </c>
      <c r="N12" s="212">
        <v>2019</v>
      </c>
      <c r="O12" s="213">
        <v>0</v>
      </c>
      <c r="P12" s="214">
        <f>Q12+R12+S12+T12</f>
        <v>70</v>
      </c>
      <c r="Q12" s="213">
        <v>0</v>
      </c>
      <c r="R12" s="213">
        <v>0</v>
      </c>
      <c r="S12" s="245">
        <v>70</v>
      </c>
      <c r="T12" s="213">
        <v>0</v>
      </c>
      <c r="U12" s="213">
        <v>0</v>
      </c>
      <c r="V12" s="215"/>
    </row>
    <row r="13" spans="1:25" s="121" customFormat="1" ht="13.5" thickBot="1">
      <c r="A13" s="294" t="s">
        <v>13</v>
      </c>
      <c r="B13" s="294"/>
      <c r="C13" s="294"/>
      <c r="D13" s="294"/>
      <c r="E13" s="294"/>
      <c r="F13" s="294"/>
      <c r="G13" s="294"/>
      <c r="H13" s="294"/>
      <c r="I13" s="294"/>
      <c r="J13" s="294"/>
      <c r="K13" s="294"/>
      <c r="L13" s="294"/>
      <c r="M13" s="203">
        <f>SUM(M12)</f>
        <v>70</v>
      </c>
      <c r="N13" s="203"/>
      <c r="O13" s="203">
        <f aca="true" t="shared" si="1" ref="O13:U13">SUM(O12)</f>
        <v>0</v>
      </c>
      <c r="P13" s="204">
        <f t="shared" si="1"/>
        <v>70</v>
      </c>
      <c r="Q13" s="203">
        <f t="shared" si="1"/>
        <v>0</v>
      </c>
      <c r="R13" s="203">
        <f t="shared" si="1"/>
        <v>0</v>
      </c>
      <c r="S13" s="244">
        <f t="shared" si="1"/>
        <v>70</v>
      </c>
      <c r="T13" s="203">
        <f t="shared" si="1"/>
        <v>0</v>
      </c>
      <c r="U13" s="203">
        <f t="shared" si="1"/>
        <v>0</v>
      </c>
      <c r="V13" s="144"/>
      <c r="W13" s="216"/>
      <c r="Y13" s="70"/>
    </row>
    <row r="14" spans="1:22" s="121" customFormat="1" ht="18.75" customHeight="1" thickBot="1">
      <c r="A14" s="260" t="s">
        <v>222</v>
      </c>
      <c r="B14" s="261"/>
      <c r="C14" s="261"/>
      <c r="D14" s="261"/>
      <c r="E14" s="261"/>
      <c r="F14" s="261"/>
      <c r="G14" s="261"/>
      <c r="H14" s="261"/>
      <c r="I14" s="261"/>
      <c r="J14" s="261"/>
      <c r="K14" s="261"/>
      <c r="L14" s="262"/>
      <c r="M14" s="58">
        <f>M10+M13</f>
        <v>250</v>
      </c>
      <c r="N14" s="58"/>
      <c r="O14" s="58">
        <f>O10+O13</f>
        <v>0</v>
      </c>
      <c r="P14" s="58">
        <f aca="true" t="shared" si="2" ref="P14:U14">P10+P13</f>
        <v>250</v>
      </c>
      <c r="Q14" s="58">
        <f t="shared" si="2"/>
        <v>0</v>
      </c>
      <c r="R14" s="58">
        <f t="shared" si="2"/>
        <v>0</v>
      </c>
      <c r="S14" s="58">
        <f t="shared" si="2"/>
        <v>250</v>
      </c>
      <c r="T14" s="58">
        <f t="shared" si="2"/>
        <v>0</v>
      </c>
      <c r="U14" s="58">
        <f t="shared" si="2"/>
        <v>0</v>
      </c>
      <c r="V14" s="59"/>
    </row>
    <row r="15" ht="15" customHeight="1"/>
  </sheetData>
  <sheetProtection/>
  <mergeCells count="21">
    <mergeCell ref="M6:M7"/>
    <mergeCell ref="J6:J7"/>
    <mergeCell ref="K6:K7"/>
    <mergeCell ref="A8:V8"/>
    <mergeCell ref="I6:I7"/>
    <mergeCell ref="A14:L14"/>
    <mergeCell ref="N6:N7"/>
    <mergeCell ref="O6:O7"/>
    <mergeCell ref="P6:T6"/>
    <mergeCell ref="U6:U7"/>
    <mergeCell ref="A13:L13"/>
    <mergeCell ref="V6:V7"/>
    <mergeCell ref="L6:L7"/>
    <mergeCell ref="D6:D7"/>
    <mergeCell ref="A11:V11"/>
    <mergeCell ref="A1:P1"/>
    <mergeCell ref="A5:V5"/>
    <mergeCell ref="A6:A7"/>
    <mergeCell ref="B6:B7"/>
    <mergeCell ref="C6:C7"/>
    <mergeCell ref="A10:L10"/>
  </mergeCells>
  <printOptions/>
  <pageMargins left="0.7086614173228347" right="0.7086614173228347" top="0.7874015748031497" bottom="0.7874015748031497" header="0.31496062992125984" footer="0.31496062992125984"/>
  <pageSetup firstPageNumber="170" useFirstPageNumber="1" fitToHeight="0" fitToWidth="1" horizontalDpi="600" verticalDpi="600" orientation="landscape" paperSize="9" scale="65" r:id="rId1"/>
  <headerFooter>
    <oddFooter xml:space="preserve">&amp;L&amp;"Arial,Kurzíva"Zastupitelstvo Olomouckého kraje 17-12-2018
6. - Rozpočet Olomouckého kraje 2019 - návrh rozpočtu
Příloha č. 5d): Nové nákupy PO na rok 2019&amp;R&amp;"Arial,Kurzíva"Strana &amp;P (Celkem 179) </oddFooter>
  </headerFooter>
</worksheet>
</file>

<file path=xl/worksheets/sheet9.xml><?xml version="1.0" encoding="utf-8"?>
<worksheet xmlns="http://schemas.openxmlformats.org/spreadsheetml/2006/main" xmlns:r="http://schemas.openxmlformats.org/officeDocument/2006/relationships">
  <sheetPr>
    <tabColor rgb="FFFFC000"/>
    <outlinePr summaryBelow="0" summaryRight="0"/>
    <pageSetUpPr fitToPage="1"/>
  </sheetPr>
  <dimension ref="A1:X13"/>
  <sheetViews>
    <sheetView showGridLines="0" view="pageBreakPreview" zoomScaleSheetLayoutView="100" zoomScalePageLayoutView="0" workbookViewId="0" topLeftCell="A1">
      <selection activeCell="K10" sqref="K10"/>
    </sheetView>
  </sheetViews>
  <sheetFormatPr defaultColWidth="9.140625" defaultRowHeight="12.75"/>
  <cols>
    <col min="1" max="1" width="5.7109375" style="0" customWidth="1"/>
    <col min="2" max="2" width="4.57421875" style="0" hidden="1" customWidth="1"/>
    <col min="3" max="3" width="3.7109375" style="0" bestFit="1" customWidth="1"/>
    <col min="4" max="4" width="4.140625" style="0" customWidth="1"/>
    <col min="5" max="6" width="4.421875" style="0" hidden="1" customWidth="1"/>
    <col min="7" max="7" width="3.7109375" style="0" hidden="1" customWidth="1"/>
    <col min="8" max="8" width="10.421875" style="0" hidden="1" customWidth="1"/>
    <col min="9" max="9" width="35.7109375" style="0" customWidth="1"/>
    <col min="10" max="10" width="22.7109375" style="0" customWidth="1"/>
    <col min="11" max="11" width="42.7109375" style="0" customWidth="1"/>
    <col min="12" max="12" width="2.7109375" style="0" customWidth="1"/>
    <col min="13" max="17" width="9.7109375" style="0" customWidth="1"/>
    <col min="18" max="18" width="9.7109375" style="0" hidden="1" customWidth="1"/>
    <col min="19" max="22" width="9.7109375" style="0" customWidth="1"/>
  </cols>
  <sheetData>
    <row r="1" spans="1:24" ht="17.25" customHeight="1">
      <c r="A1" s="274" t="s">
        <v>201</v>
      </c>
      <c r="B1" s="274"/>
      <c r="C1" s="274"/>
      <c r="D1" s="274"/>
      <c r="E1" s="274"/>
      <c r="F1" s="274"/>
      <c r="G1" s="274"/>
      <c r="H1" s="274"/>
      <c r="I1" s="274"/>
      <c r="J1" s="274"/>
      <c r="K1" s="274"/>
      <c r="L1" s="274"/>
      <c r="M1" s="274"/>
      <c r="N1" s="274"/>
      <c r="O1" s="274"/>
      <c r="P1" s="274"/>
      <c r="Q1" s="3"/>
      <c r="R1" s="3"/>
      <c r="S1" s="3"/>
      <c r="T1" s="3"/>
      <c r="U1" s="3"/>
      <c r="V1" s="3"/>
      <c r="W1" s="3"/>
      <c r="X1" s="4"/>
    </row>
    <row r="2" spans="1:24" ht="12.75" customHeight="1">
      <c r="A2" s="57" t="s">
        <v>202</v>
      </c>
      <c r="B2" s="3"/>
      <c r="C2" s="3"/>
      <c r="D2" s="3"/>
      <c r="E2" s="3"/>
      <c r="F2" s="3"/>
      <c r="G2" s="3"/>
      <c r="H2" s="3"/>
      <c r="I2" s="3"/>
      <c r="J2" s="3"/>
      <c r="K2" s="55" t="s">
        <v>212</v>
      </c>
      <c r="L2" s="3"/>
      <c r="M2" s="3"/>
      <c r="N2" s="3"/>
      <c r="O2" s="3"/>
      <c r="P2" s="3"/>
      <c r="Q2" s="3"/>
      <c r="R2" s="3"/>
      <c r="S2" s="3"/>
      <c r="T2" s="3"/>
      <c r="U2" s="3"/>
      <c r="V2" s="3"/>
      <c r="W2" s="3"/>
      <c r="X2" s="4"/>
    </row>
    <row r="3" spans="1:24" ht="12.75" customHeight="1">
      <c r="A3" s="57" t="s">
        <v>203</v>
      </c>
      <c r="B3" s="3"/>
      <c r="C3" s="3"/>
      <c r="D3" s="3"/>
      <c r="E3" s="3"/>
      <c r="F3" s="3"/>
      <c r="G3" s="3"/>
      <c r="H3" s="3"/>
      <c r="I3" s="3"/>
      <c r="J3" s="3"/>
      <c r="K3" s="3"/>
      <c r="L3" s="3"/>
      <c r="M3" s="3"/>
      <c r="N3" s="3"/>
      <c r="O3" s="3"/>
      <c r="P3" s="3"/>
      <c r="Q3" s="3"/>
      <c r="R3" s="3"/>
      <c r="S3" s="3"/>
      <c r="T3" s="3"/>
      <c r="U3" s="3"/>
      <c r="V3" s="3"/>
      <c r="W3" s="3"/>
      <c r="X3" s="4"/>
    </row>
    <row r="4" spans="1:24" ht="25.5" customHeight="1" thickBot="1">
      <c r="A4" s="3"/>
      <c r="B4" s="3"/>
      <c r="C4" s="3"/>
      <c r="D4" s="3"/>
      <c r="E4" s="3"/>
      <c r="F4" s="3"/>
      <c r="G4" s="3"/>
      <c r="H4" s="3"/>
      <c r="I4" s="3"/>
      <c r="J4" s="3"/>
      <c r="K4" s="3"/>
      <c r="L4" s="3"/>
      <c r="M4" s="3"/>
      <c r="N4" s="3"/>
      <c r="O4" s="3"/>
      <c r="P4" s="3"/>
      <c r="Q4" s="3"/>
      <c r="R4" s="3"/>
      <c r="S4" s="3"/>
      <c r="T4" s="3"/>
      <c r="U4" s="3"/>
      <c r="V4" s="56" t="s">
        <v>161</v>
      </c>
      <c r="W4" s="3"/>
      <c r="X4" s="4"/>
    </row>
    <row r="5" spans="1:24" ht="25.5" customHeight="1">
      <c r="A5" s="276" t="s">
        <v>218</v>
      </c>
      <c r="B5" s="277"/>
      <c r="C5" s="277"/>
      <c r="D5" s="277"/>
      <c r="E5" s="277"/>
      <c r="F5" s="277"/>
      <c r="G5" s="277"/>
      <c r="H5" s="277"/>
      <c r="I5" s="277"/>
      <c r="J5" s="277"/>
      <c r="K5" s="277"/>
      <c r="L5" s="277"/>
      <c r="M5" s="277"/>
      <c r="N5" s="277"/>
      <c r="O5" s="277"/>
      <c r="P5" s="277"/>
      <c r="Q5" s="277"/>
      <c r="R5" s="277"/>
      <c r="S5" s="277"/>
      <c r="T5" s="277"/>
      <c r="U5" s="277"/>
      <c r="V5" s="278"/>
      <c r="W5" s="3"/>
      <c r="X5" s="4"/>
    </row>
    <row r="6" spans="1:24" ht="25.5" customHeight="1" thickBot="1">
      <c r="A6" s="265" t="s">
        <v>32</v>
      </c>
      <c r="B6" s="255" t="s">
        <v>33</v>
      </c>
      <c r="C6" s="279" t="s">
        <v>139</v>
      </c>
      <c r="D6" s="267" t="s">
        <v>195</v>
      </c>
      <c r="E6" s="63"/>
      <c r="F6" s="63"/>
      <c r="G6" s="63"/>
      <c r="H6" s="63"/>
      <c r="I6" s="259" t="s">
        <v>1</v>
      </c>
      <c r="J6" s="267" t="s">
        <v>196</v>
      </c>
      <c r="K6" s="267" t="s">
        <v>197</v>
      </c>
      <c r="L6" s="259" t="s">
        <v>2</v>
      </c>
      <c r="M6" s="267" t="s">
        <v>205</v>
      </c>
      <c r="N6" s="259" t="s">
        <v>3</v>
      </c>
      <c r="O6" s="267" t="s">
        <v>198</v>
      </c>
      <c r="P6" s="263" t="s">
        <v>200</v>
      </c>
      <c r="Q6" s="264"/>
      <c r="R6" s="264"/>
      <c r="S6" s="264"/>
      <c r="T6" s="264"/>
      <c r="U6" s="257" t="s">
        <v>208</v>
      </c>
      <c r="V6" s="281" t="s">
        <v>6</v>
      </c>
      <c r="W6" s="3"/>
      <c r="X6" s="4"/>
    </row>
    <row r="7" spans="1:24" ht="51" customHeight="1" thickBot="1">
      <c r="A7" s="266"/>
      <c r="B7" s="256"/>
      <c r="C7" s="280"/>
      <c r="D7" s="256"/>
      <c r="E7" s="64" t="s">
        <v>184</v>
      </c>
      <c r="F7" s="64" t="s">
        <v>185</v>
      </c>
      <c r="G7" s="64" t="s">
        <v>186</v>
      </c>
      <c r="H7" s="64" t="s">
        <v>187</v>
      </c>
      <c r="I7" s="256"/>
      <c r="J7" s="256"/>
      <c r="K7" s="256"/>
      <c r="L7" s="256"/>
      <c r="M7" s="256"/>
      <c r="N7" s="256"/>
      <c r="O7" s="256"/>
      <c r="P7" s="65" t="s">
        <v>199</v>
      </c>
      <c r="Q7" s="65" t="s">
        <v>206</v>
      </c>
      <c r="R7" s="66" t="s">
        <v>4</v>
      </c>
      <c r="S7" s="65" t="s">
        <v>207</v>
      </c>
      <c r="T7" s="66" t="s">
        <v>5</v>
      </c>
      <c r="U7" s="258"/>
      <c r="V7" s="282"/>
      <c r="W7" s="5"/>
      <c r="X7" s="5"/>
    </row>
    <row r="8" spans="1:24" ht="18" customHeight="1" thickBot="1">
      <c r="A8" s="275" t="s">
        <v>213</v>
      </c>
      <c r="B8" s="275"/>
      <c r="C8" s="275"/>
      <c r="D8" s="275"/>
      <c r="E8" s="275"/>
      <c r="F8" s="275"/>
      <c r="G8" s="275"/>
      <c r="H8" s="275"/>
      <c r="I8" s="275"/>
      <c r="J8" s="275"/>
      <c r="K8" s="275"/>
      <c r="L8" s="275"/>
      <c r="M8" s="275"/>
      <c r="N8" s="275"/>
      <c r="O8" s="275"/>
      <c r="P8" s="275"/>
      <c r="Q8" s="275"/>
      <c r="R8" s="275"/>
      <c r="S8" s="275"/>
      <c r="T8" s="275"/>
      <c r="U8" s="275"/>
      <c r="V8" s="275"/>
      <c r="W8" s="6"/>
      <c r="X8" s="5"/>
    </row>
    <row r="9" spans="1:22" s="121" customFormat="1" ht="22.5">
      <c r="A9" s="217">
        <v>1</v>
      </c>
      <c r="B9" s="115">
        <v>2</v>
      </c>
      <c r="C9" s="116" t="s">
        <v>7</v>
      </c>
      <c r="D9" s="116">
        <v>63</v>
      </c>
      <c r="E9" s="116">
        <v>3523</v>
      </c>
      <c r="F9" s="116">
        <v>6351</v>
      </c>
      <c r="G9" s="116">
        <v>14</v>
      </c>
      <c r="H9" s="116">
        <v>66014001700</v>
      </c>
      <c r="I9" s="117" t="s">
        <v>127</v>
      </c>
      <c r="J9" s="117" t="s">
        <v>129</v>
      </c>
      <c r="K9" s="117" t="s">
        <v>130</v>
      </c>
      <c r="L9" s="116" t="s">
        <v>9</v>
      </c>
      <c r="M9" s="138">
        <f>O9+P9+U9</f>
        <v>800</v>
      </c>
      <c r="N9" s="218">
        <v>2019</v>
      </c>
      <c r="O9" s="218">
        <v>0</v>
      </c>
      <c r="P9" s="218">
        <f>Q9+R9+T9+S9</f>
        <v>800</v>
      </c>
      <c r="Q9" s="218">
        <v>0</v>
      </c>
      <c r="R9" s="218">
        <v>0</v>
      </c>
      <c r="S9" s="236">
        <v>800</v>
      </c>
      <c r="T9" s="218">
        <v>0</v>
      </c>
      <c r="U9" s="218">
        <v>0</v>
      </c>
      <c r="V9" s="220"/>
    </row>
    <row r="10" spans="1:22" s="121" customFormat="1" ht="67.5">
      <c r="A10" s="217">
        <v>2</v>
      </c>
      <c r="B10" s="115">
        <v>3</v>
      </c>
      <c r="C10" s="116" t="s">
        <v>7</v>
      </c>
      <c r="D10" s="116">
        <v>63</v>
      </c>
      <c r="E10" s="116">
        <v>3523</v>
      </c>
      <c r="F10" s="116">
        <v>6351</v>
      </c>
      <c r="G10" s="116">
        <v>14</v>
      </c>
      <c r="H10" s="116">
        <v>66014001700</v>
      </c>
      <c r="I10" s="117" t="s">
        <v>127</v>
      </c>
      <c r="J10" s="117" t="s">
        <v>131</v>
      </c>
      <c r="K10" s="117" t="s">
        <v>275</v>
      </c>
      <c r="L10" s="116" t="s">
        <v>9</v>
      </c>
      <c r="M10" s="138">
        <f>O10+P10+U10</f>
        <v>3400</v>
      </c>
      <c r="N10" s="218">
        <v>2019</v>
      </c>
      <c r="O10" s="218">
        <v>0</v>
      </c>
      <c r="P10" s="218">
        <f>Q10+R10+T10+S10</f>
        <v>3400</v>
      </c>
      <c r="Q10" s="218">
        <v>0</v>
      </c>
      <c r="R10" s="218">
        <v>0</v>
      </c>
      <c r="S10" s="236">
        <v>3400</v>
      </c>
      <c r="T10" s="218">
        <v>0</v>
      </c>
      <c r="U10" s="218">
        <v>0</v>
      </c>
      <c r="V10" s="220"/>
    </row>
    <row r="11" spans="1:22" s="121" customFormat="1" ht="23.25" thickBot="1">
      <c r="A11" s="217">
        <v>3</v>
      </c>
      <c r="B11" s="115">
        <v>1</v>
      </c>
      <c r="C11" s="116" t="s">
        <v>7</v>
      </c>
      <c r="D11" s="116">
        <v>63</v>
      </c>
      <c r="E11" s="116">
        <v>3533</v>
      </c>
      <c r="F11" s="116">
        <v>6351</v>
      </c>
      <c r="G11" s="116">
        <v>14</v>
      </c>
      <c r="H11" s="116">
        <v>66014001704</v>
      </c>
      <c r="I11" s="117" t="s">
        <v>133</v>
      </c>
      <c r="J11" s="117" t="s">
        <v>180</v>
      </c>
      <c r="K11" s="117" t="s">
        <v>134</v>
      </c>
      <c r="L11" s="116" t="s">
        <v>9</v>
      </c>
      <c r="M11" s="138">
        <v>880</v>
      </c>
      <c r="N11" s="218">
        <v>2019</v>
      </c>
      <c r="O11" s="218">
        <v>0</v>
      </c>
      <c r="P11" s="218">
        <v>880</v>
      </c>
      <c r="Q11" s="218">
        <v>0</v>
      </c>
      <c r="R11" s="218">
        <v>0</v>
      </c>
      <c r="S11" s="236">
        <v>880</v>
      </c>
      <c r="T11" s="218">
        <v>0</v>
      </c>
      <c r="U11" s="218">
        <v>0</v>
      </c>
      <c r="V11" s="220" t="s">
        <v>178</v>
      </c>
    </row>
    <row r="12" s="121" customFormat="1" ht="13.5" hidden="1" thickBot="1"/>
    <row r="13" spans="1:22" s="121" customFormat="1" ht="18.75" customHeight="1" thickBot="1">
      <c r="A13" s="260" t="s">
        <v>223</v>
      </c>
      <c r="B13" s="261"/>
      <c r="C13" s="261"/>
      <c r="D13" s="261"/>
      <c r="E13" s="261"/>
      <c r="F13" s="261"/>
      <c r="G13" s="261"/>
      <c r="H13" s="261"/>
      <c r="I13" s="261"/>
      <c r="J13" s="261"/>
      <c r="K13" s="261"/>
      <c r="L13" s="262"/>
      <c r="M13" s="58">
        <f>M9+M10+M11</f>
        <v>5080</v>
      </c>
      <c r="N13" s="58"/>
      <c r="O13" s="58">
        <f aca="true" t="shared" si="0" ref="O13:U13">O9+O10+O11</f>
        <v>0</v>
      </c>
      <c r="P13" s="58">
        <f t="shared" si="0"/>
        <v>5080</v>
      </c>
      <c r="Q13" s="58">
        <f t="shared" si="0"/>
        <v>0</v>
      </c>
      <c r="R13" s="58">
        <f t="shared" si="0"/>
        <v>0</v>
      </c>
      <c r="S13" s="58">
        <f>S9+S10+S11</f>
        <v>5080</v>
      </c>
      <c r="T13" s="58">
        <f t="shared" si="0"/>
        <v>0</v>
      </c>
      <c r="U13" s="58">
        <f t="shared" si="0"/>
        <v>0</v>
      </c>
      <c r="V13" s="59"/>
    </row>
  </sheetData>
  <sheetProtection/>
  <mergeCells count="18">
    <mergeCell ref="N6:N7"/>
    <mergeCell ref="O6:O7"/>
    <mergeCell ref="D6:D7"/>
    <mergeCell ref="I6:I7"/>
    <mergeCell ref="J6:J7"/>
    <mergeCell ref="K6:K7"/>
    <mergeCell ref="L6:L7"/>
    <mergeCell ref="M6:M7"/>
    <mergeCell ref="P6:T6"/>
    <mergeCell ref="U6:U7"/>
    <mergeCell ref="V6:V7"/>
    <mergeCell ref="A8:V8"/>
    <mergeCell ref="A13:L13"/>
    <mergeCell ref="A1:P1"/>
    <mergeCell ref="A5:V5"/>
    <mergeCell ref="A6:A7"/>
    <mergeCell ref="B6:B7"/>
    <mergeCell ref="C6:C7"/>
  </mergeCells>
  <printOptions/>
  <pageMargins left="0.7086614173228347" right="0.7086614173228347" top="0.7874015748031497" bottom="0.7874015748031497" header="0.31496062992125984" footer="0.31496062992125984"/>
  <pageSetup firstPageNumber="171" useFirstPageNumber="1" fitToHeight="0" fitToWidth="1" horizontalDpi="600" verticalDpi="600" orientation="landscape" paperSize="9" scale="65" r:id="rId1"/>
  <headerFooter>
    <oddFooter xml:space="preserve">&amp;L&amp;"Arial,Kurzíva"Zastupitelstvo Olomouckého kraje 17-12-2018
6. - Rozpočet Olomouckého kraje 2019 - návrh rozpočtu
Příloha č. 5d): Nové nákupy PO na rok 2019&amp;R&amp;"Arial,Kurzíva"Strana &amp;P (Celkem 179)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Konůpková Irena</dc:creator>
  <cp:keywords/>
  <dc:description/>
  <cp:lastModifiedBy>Balabuch Petr</cp:lastModifiedBy>
  <cp:lastPrinted>2018-11-26T10:06:21Z</cp:lastPrinted>
  <dcterms:created xsi:type="dcterms:W3CDTF">2018-06-29T04:43:25Z</dcterms:created>
  <dcterms:modified xsi:type="dcterms:W3CDTF">2018-11-26T13:58:38Z</dcterms:modified>
  <cp:category/>
  <cp:version/>
  <cp:contentType/>
  <cp:contentStatus/>
</cp:coreProperties>
</file>