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18\Zastupitelstvo\ZOK 17.12.2018\"/>
    </mc:Choice>
  </mc:AlternateContent>
  <bookViews>
    <workbookView xWindow="0" yWindow="60" windowWidth="15195" windowHeight="9210"/>
  </bookViews>
  <sheets>
    <sheet name="Příloha č. 1" sheetId="1" r:id="rId1"/>
    <sheet name="Příloha  č. 2" sheetId="5" r:id="rId2"/>
  </sheets>
  <definedNames>
    <definedName name="_xlnm.Print_Area" localSheetId="0">'Příloha č. 1'!$A$1:$E$1598</definedName>
  </definedNames>
  <calcPr calcId="162913"/>
</workbook>
</file>

<file path=xl/calcChain.xml><?xml version="1.0" encoding="utf-8"?>
<calcChain xmlns="http://schemas.openxmlformats.org/spreadsheetml/2006/main">
  <c r="B53" i="5" l="1"/>
  <c r="C52" i="5"/>
  <c r="C51" i="5"/>
  <c r="C53" i="5" s="1"/>
  <c r="B46" i="5"/>
  <c r="B48" i="5" s="1"/>
  <c r="B56" i="5" s="1"/>
  <c r="C44" i="5"/>
  <c r="C43" i="5"/>
  <c r="C39" i="5"/>
  <c r="C36" i="5"/>
  <c r="C34" i="5"/>
  <c r="C33" i="5"/>
  <c r="C31" i="5"/>
  <c r="C46" i="5" s="1"/>
  <c r="C48" i="5" s="1"/>
  <c r="C56" i="5" s="1"/>
  <c r="B26" i="5"/>
  <c r="B28" i="5" s="1"/>
  <c r="B55" i="5" s="1"/>
  <c r="C23" i="5"/>
  <c r="C20" i="5"/>
  <c r="C17" i="5"/>
  <c r="C14" i="5"/>
  <c r="C12" i="5"/>
  <c r="C8" i="5"/>
  <c r="C7" i="5"/>
  <c r="C26" i="5" s="1"/>
  <c r="C28" i="5" s="1"/>
  <c r="C55" i="5" s="1"/>
  <c r="E1597" i="1"/>
  <c r="G1592" i="1"/>
  <c r="E1572" i="1"/>
  <c r="G1568" i="1"/>
  <c r="E1538" i="1"/>
  <c r="E1517" i="1"/>
  <c r="E1508" i="1"/>
  <c r="E1489" i="1"/>
  <c r="E1482" i="1"/>
  <c r="E1464" i="1"/>
  <c r="E1445" i="1"/>
  <c r="E1438" i="1"/>
  <c r="E1417" i="1"/>
  <c r="E1410" i="1"/>
  <c r="E1386" i="1"/>
  <c r="E1379" i="1"/>
  <c r="E1359" i="1"/>
  <c r="E1346" i="1"/>
  <c r="E1345" i="1"/>
  <c r="E1342" i="1"/>
  <c r="E1341" i="1"/>
  <c r="E1347" i="1" s="1"/>
  <c r="E1321" i="1"/>
  <c r="E1292" i="1"/>
  <c r="E1269" i="1"/>
  <c r="E1241" i="1"/>
  <c r="E1217" i="1"/>
  <c r="E1218" i="1" s="1"/>
  <c r="E1186" i="1"/>
  <c r="E1164" i="1"/>
  <c r="E1133" i="1"/>
  <c r="E1112" i="1"/>
  <c r="E1083" i="1"/>
  <c r="E1060" i="1"/>
  <c r="E1059" i="1"/>
  <c r="E1061" i="1" s="1"/>
  <c r="E1040" i="1"/>
  <c r="E1033" i="1"/>
  <c r="E1012" i="1"/>
  <c r="E1015" i="1" s="1"/>
  <c r="E1005" i="1"/>
  <c r="E1006" i="1" s="1"/>
  <c r="E980" i="1"/>
  <c r="E976" i="1"/>
  <c r="E955" i="1"/>
  <c r="E929" i="1"/>
  <c r="E909" i="1"/>
  <c r="E891" i="1"/>
  <c r="E883" i="1"/>
  <c r="E865" i="1"/>
  <c r="E857" i="1"/>
  <c r="E858" i="1" s="1"/>
  <c r="E839" i="1"/>
  <c r="E831" i="1"/>
  <c r="E832" i="1" s="1"/>
  <c r="E812" i="1"/>
  <c r="E805" i="1"/>
  <c r="E786" i="1"/>
  <c r="E774" i="1"/>
  <c r="E775" i="1" s="1"/>
  <c r="E756" i="1"/>
  <c r="E748" i="1"/>
  <c r="E749" i="1" s="1"/>
  <c r="E725" i="1"/>
  <c r="E718" i="1"/>
  <c r="E700" i="1"/>
  <c r="E693" i="1"/>
  <c r="E672" i="1"/>
  <c r="E665" i="1"/>
  <c r="E645" i="1"/>
  <c r="E638" i="1"/>
  <c r="E631" i="1"/>
  <c r="E611" i="1"/>
  <c r="E604" i="1"/>
  <c r="E585" i="1"/>
  <c r="E578" i="1"/>
  <c r="E561" i="1"/>
  <c r="E554" i="1"/>
  <c r="E534" i="1"/>
  <c r="E527" i="1"/>
  <c r="E526" i="1"/>
  <c r="E508" i="1"/>
  <c r="E507" i="1"/>
  <c r="E509" i="1" s="1"/>
  <c r="E501" i="1"/>
  <c r="E481" i="1"/>
  <c r="E480" i="1"/>
  <c r="E482" i="1" s="1"/>
  <c r="E474" i="1"/>
  <c r="E454" i="1"/>
  <c r="E455" i="1" s="1"/>
  <c r="E448" i="1"/>
  <c r="E447" i="1"/>
  <c r="E429" i="1"/>
  <c r="E422" i="1"/>
  <c r="E400" i="1"/>
  <c r="E393" i="1"/>
  <c r="E371" i="1"/>
  <c r="E360" i="1"/>
  <c r="E340" i="1"/>
  <c r="E332" i="1"/>
  <c r="E310" i="1"/>
  <c r="E303" i="1"/>
  <c r="E282" i="1"/>
  <c r="E275" i="1"/>
  <c r="E267" i="1"/>
  <c r="E259" i="1"/>
  <c r="G235" i="1"/>
  <c r="E235" i="1"/>
  <c r="E231" i="1"/>
  <c r="E224" i="1"/>
  <c r="E214" i="1"/>
  <c r="E206" i="1"/>
  <c r="E179" i="1"/>
  <c r="E172" i="1"/>
  <c r="E155" i="1"/>
  <c r="E146" i="1"/>
  <c r="E148" i="1" s="1"/>
  <c r="E140" i="1"/>
  <c r="G148" i="1" s="1"/>
  <c r="E120" i="1"/>
  <c r="E112" i="1"/>
  <c r="E90" i="1"/>
  <c r="E82" i="1"/>
  <c r="E63" i="1"/>
  <c r="E59" i="1"/>
  <c r="G63" i="1" s="1"/>
  <c r="E48" i="1"/>
  <c r="E31" i="1"/>
  <c r="E22" i="1"/>
  <c r="G31" i="1" s="1"/>
  <c r="E15" i="1"/>
</calcChain>
</file>

<file path=xl/comments1.xml><?xml version="1.0" encoding="utf-8"?>
<comments xmlns="http://schemas.openxmlformats.org/spreadsheetml/2006/main">
  <authors>
    <author>Navrátilová Lenka</author>
  </authors>
  <commentList>
    <comment ref="C3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323+11177 daň z příjmu pr. osob</t>
        </r>
      </text>
    </comment>
    <comment ref="C5" authorId="0" shapeId="0">
      <text>
        <r>
          <rPr>
            <sz val="8"/>
            <color indexed="81"/>
            <rFont val="Tahoma"/>
            <family val="2"/>
            <charset val="238"/>
          </rPr>
          <t xml:space="preserve">Navrátilová Lenka:
168+1210
</t>
        </r>
      </text>
    </comment>
    <comment ref="C6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33-181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84+6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170+290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924+23
925+7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7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324+71
387+28
791+38
926+149
1056+39 prk</t>
        </r>
      </text>
    </comment>
    <comment ref="C8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4+10 poj z
5+837 poj k+rez
39+42 poj š
57+47 poj k
58+83 poj š
83+380 dary ples oth
93+60 poj š
112+38 poj z
132+4 poj z
133+226 poj š
169+1022
200+16
207+15
208+2
209+18
210+761 poj k
211+61 poj š
254+80 poj š
287+17 poj oko
288+50 poj k
338+7 poj okř
388+40
429+13 výzva
482+23
546+64 poj
547+44 poj
548+102 poj
549+52 poj
550+78 poj
551+572 poj
552+7
596+105
621+65
620+32
736+261 poj š
737+313 poj š
738+2 poj
739+34 poj
890+100 poj š
891+63 poj š
892+41 poj s
1002+7 výzva
1003+1347
1022+110
</t>
        </r>
      </text>
    </comment>
    <comment ref="C12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2+80000
21+6714983
34+735
50+6050
51+1366
52+10529
53+2965
85+12692
86+2821
88+105
89+96
90+76
121+4877
122+53
123+226
125+455
126+813
172+3780
173+88298
174+1648
175+418
176+140
202+482
278+1319
285-126
325+77
391-248
420+81298
430-285
510+61539
512+735
513+187
622-82
658+2032
660-110
698+23978
699+675
705-74
706-47
792+5236
794+471
863+83666
864+729
865-8
928-2162
929-4
1004+3025
1005+487
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3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35+1118752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54+3000 s+z
229+3000 s+z
330+419
521+2500 s+z
599+650
930-2
</t>
        </r>
      </text>
    </comment>
    <comment ref="C14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252+10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276+82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280+539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335+80
336+44
337+84
424+15
425+76
426+206
657+60
797+922
1001+22
1012-42
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427+221505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6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281+1000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422+2928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7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275+18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327+89
328+12
329+40
423+70
514+187
1009+21
1057+1470
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8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3+200
95+150
204+436
701+200
751+1221
</t>
        </r>
      </text>
    </comment>
    <comment ref="C19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120+3448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20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6+5008 š do rez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339+81579 odvod d (celkem 85664)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418+6112 (celkem 291844)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542+19030
543+1771
544+6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827+50456 (celkem 50457)
872+2782
915-1907
960+59
961-1
962+41
1011+1273
1010+2355
1023+35
1024+1805
</t>
        </r>
      </text>
    </comment>
    <comment ref="C21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120+150 Fond SP
483+183
594+40
</t>
        </r>
      </text>
    </comment>
    <comment ref="C23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8+37903 (celkem 114503)
37+286
49+4661
55+9
56+152
82+1799
87+675
91+298
92+83350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113+124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124+1878
127+424
128+426
129+796
130+841
131+820
166+1380
171+618
177+893
178+2849
179+31519
180+48948
203+6263
205+267
253+18830
274+439
279+1355
282+636
283+12
284-453
286+165
326+1301
331+81579
332+39178
333+105
334+720
392+5203
393+197
421+526
428+1425
484+24
503+8021
509+173
511+3271
515+131
516+19030
517+1809
518+4820
519+1862
520+74348
522+1721
600+7479
601+509
603+49
604+106
602+845
656+692
659+2801
661+9776
662+1242
700+5425
704+6840
752+56
702+1871
703+2232
753+1638
754+11458
793+3386
795+19366
796+944
823+68525
824+138803
825+37512
826+70745
862+10391
870+374
920+643
866+5720
867+58394
868+26548
869+1704
871+6882
872+2782
918+18363
919+2575
927+657
935+13
931+1297
932+1811
933+1754
934+3594
1006+3825
1007+8281
1008+212
1011+1273
1010+2355
1013-106
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C24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199-400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2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46+8416 (celkem 8432)
48+3001 (celkem 10917)
79+22 (celkem 127+1ve výd)
59+7410 (PO3483+rez3927)
60+19
212+7833
339+4085 (celkem 85 664)
418+28137 (celkem 291844)
542+662 (celkem19692)
545+379
687+4900
827+1 (celkem 50457)
959+1238</t>
        </r>
      </text>
    </comment>
    <comment ref="C27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120+150 Fond SP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483+183 Fond SP
594+40 Fond SP</t>
        </r>
      </text>
    </comment>
    <comment ref="C31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4+10 poj z
5+737 poj rez (+k+100)
6+5008 š do rez
7+6777 (celkem 52674)
33-181
28+11000
36+11421
37+286
46+16 (celkem 8432)
48+7916 (celkem 10917)
79-1 FV soc
59+7410 (PO3483+rez3927)
60+19
84+6
83+380 dary ples oth
120+3448 depozita mzdy
112+38 poj z
132+4 poj z
168+1210
169+1022
180+116 (celkem 48948)
199-400
200+16
201+93068 (celkem 257149)
207+15
208+2
209+18
287+17 poj oko
323+11177 daň z příjmu pr. osob
324+71
338+7 poj okř
339+4085 (celkem 85664)
387+28
388+40
389+2696
429+13 výzva
482+23
483+183
543+44 (celkem 1771)
545+379 fv
552+7
596+105
595+10704
602+845
620+32 poj
791+38
738+2 poj
739+34 poj
827+1 (celkem 50457)
926+149
869+752 (celkem 1704)
872+87 (celkem 2782)
918+1111 (celkem 18363)
935+13
960+59
1002+7 výzva
967-97 na splátku
1056+39 prk
1011+1273
1010+1391
1026-50000
1027-134
</t>
        </r>
      </text>
    </comment>
    <comment ref="C32" authorId="0" shapeId="0">
      <text>
        <r>
          <rPr>
            <sz val="8"/>
            <color indexed="81"/>
            <rFont val="Tahoma"/>
            <family val="2"/>
            <charset val="238"/>
          </rPr>
          <t xml:space="preserve">Navrátilová Lenka:
201+164081 (celkem 257149)
212+7833
542+662 fv
</t>
        </r>
      </text>
    </comment>
    <comment ref="C33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5+100 poj k (+rez737)
38+3237 d rev
39+42 poj š
57+47 poj k
58+83 poj š
59+7410 (PO3483+rez3927)
60+19
61+13542
63+506
93+60 poj š
113+124
133+226 poj š
134+20
210+761 poj k
211+61 poj š
254+80 poj š
288+50 poj k
544+6 odvod š
546+64 poj
547+44 poj
548+102 poj
549+52 poj
550+78 poj
551+572 poj
621+650 poj š
687+4900
736+261 poj š
737+313 poj š
823+68525
824+138803
924+23
925+7
872+2782
915-1907
890+100 poj š
891+63 poj š
892+41 poj s
959+1238
961-1
962+41
1003+1347
1022+110
1023+35
1024+1805
</t>
        </r>
      </text>
    </comment>
    <comment ref="C34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2+80000
21+6714983
34+735
50+6050
51+1366
52+10529
53+2965
85+12692
86+2821
88+105
89+96
90+76
121+4877
122+53
123+226
125+455
126+813
172+3780
173+88298
174+1648
175+418
176+140
202+482
278+1319
285-126
325+77
391-248
420+81298
430-285
510+61539
512+735
513+187
622-82
658+2032
660-110
698+23978
699+675
705-74
706-47
792+5236
794+471
863+83666
864+729
865-8
928-2162
929-4
1004+3025
1005+487
</t>
        </r>
      </text>
    </comment>
    <comment ref="C3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35+1118752
54+3000 s+z
229+3000 s+z
330+419
521+2500 s+z
599+650
930-2</t>
        </r>
      </text>
    </comment>
    <comment ref="C36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252+10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276+82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280+539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335+80
336+44
337+84
424+15
425+76
426+206
657+60
797+922
1001+22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1012-42
</t>
        </r>
      </text>
    </comment>
    <comment ref="C37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427+221505</t>
        </r>
      </text>
    </comment>
    <comment ref="C38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281+1000
422+2928
</t>
        </r>
      </text>
    </comment>
    <comment ref="C39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275+18
327+89
328+12
329+40
423+70
514+187
1009+21
1057+1470</t>
        </r>
      </text>
    </comment>
    <comment ref="C40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3+200
95+150
204+436
701+200
751+1221
</t>
        </r>
      </text>
    </comment>
    <comment ref="C41" authorId="0" shapeId="0">
      <text>
        <r>
          <rPr>
            <b/>
            <sz val="10"/>
            <color indexed="81"/>
            <rFont val="Tahoma"/>
            <family val="2"/>
            <charset val="238"/>
          </rPr>
          <t>Navrátilová Lenka:</t>
        </r>
        <r>
          <rPr>
            <sz val="10"/>
            <color indexed="81"/>
            <rFont val="Arial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120+150 Fond SP
419+1580
594+40
</t>
        </r>
      </text>
    </comment>
    <comment ref="C42" authorId="0" shapeId="0">
      <text>
        <r>
          <rPr>
            <sz val="8"/>
            <color indexed="81"/>
            <rFont val="Tahoma"/>
            <family val="2"/>
            <charset val="238"/>
          </rPr>
          <t>Navrátilová Lenka: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167+19 416
</t>
        </r>
      </text>
    </comment>
    <comment ref="C43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8+114503
9+6131
10+1514
11+1056
12+11422
13+85800
49+4661
55+9
56+152
82+1799
87+675
91+298
92+83350
124+1878
127+424
128+426
129+796
130+841
131+820
166+1380
171+618
177+893
178+2849
179+31519
203+6263
205+267
253+18830
274+439
279+1355
282+636
283+12
284-453
286+165
326+1301
331+81579
332+2124 (celkem 39178)
333+105
334+720
392+5203
393+197
421+526
428+1425
484+24
503+8021
509+173
511+3271
515+131
516+19030
517+1809
518+267
519+120
522+1721
600+7479
601+509
603+49
604+106
656+692
659+2801
661+9776
662+1242
700+5425
704+6840
752+56
793+3386
795+19366
862+10391
870+374
920+643
927+657
1006+3825
1007+8281
1008+212
1011+1273
1010+2355
1013-106
</t>
        </r>
      </text>
    </comment>
    <comment ref="C44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7+10174 (celkem 52674)
14+11162
15+19405
62+2367
64+8
94+13
96-1
135+835
136+15
137+12
138+10
139+3
170+290
181+483
182+4
183+3202
184+8
213+11
214+220
215+17944
216+1742
217+35
218+28341
219+553
220+1876
221+4310
222+8
223+10
224+47
225+567
226+15
227+7
228+7
255+2324
256+123
257+38137
258+8
259+117
260+1911
261+2772
262+11056
263+428
289+22799
290+422
291+124
292+6
293+1002
294+9
295+1376
296+5
297+17
298+5
340+4064
341+11479
342+372
343+383
344+272
345+24282
346+52
347+2953
348+1717
349+7
350+2691
351+1091
352+551
353+806
354+1089
384+11
385+62
386+1483
394+284
395+1
396+108
397+16880
398+227
399+701
400+21
410+22
411+5
412+1638
413+11
414+23
431+387
432+87
433+931
434+1007
435+486
436+1
437+4759
438+2587
439+8
440+30619
441+17798
442+1243
443+2532
444+15
445+1535
447+1857
448+217
449+1467
450+1037
451+5
485+413
486+687
487+27
488+529
489+22
490+1625
491+2195
492+8
493+15743
494+10454
495+37
496+12
497+5
498+4
499+291
500+21
501+940
502+222
523+3066
524+2107
525+3
526+2289
527+108
528+9604
529+8778
530+878
531+1465
532+572
533+471
534+10
535+12
536+1847
537+1225
538+21
539+1249
540+8
541+9
554-382
498+1728
605+11
606+580
607+636
608+1501
609+1046
610+485
611+433
612+114
613+41
614+1919
615+55
616+22
617+22
618+26548
619+863
663+134
664+1050
665+1681
666+20
667+2089
668+1018
669+12493
670+4263
671+2
672+2019
673+8
674+27831
675+3855
676+3
677+12
678+3
679+1954
680+979
681+9406
682+23
683+1281
684+1330
685+1852
686+48
707+484
708+70
709+1720
710+84
711+934
712+2124
713+2318
714+34
715+5573
716+1069
717+2035
718+4159
719+285
720+193
721+1742
722+9357
723+16288
724+20
725+12
726+94
727+5
728+1022
729+293
730+35
731+844
732+41
733+516
734+2039
735+426
755-31730
756+377
798+492
799+255
800+70
801+41
802+2711
803+4187
804+577
805+319
806+1108
807+1474
808+4329
809+5126
810+1126
811+1379
812+361
813+223
814+10131
815+910
816+1095
817+3549
818+922
819+1811
820+931
821+225
822+438
859+1753
860+968
861+526
873+21
874+1080
875+3425
876+44
877+2711
878+1467
879+1077
880+204
881+5
882+676
883+16
884+12
885+384
886+2477
8802
888+21
889+32
916+794
917+173
</t>
        </r>
      </text>
    </comment>
    <comment ref="D44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936+2335
937+819
938+286
939+26
940+1485
941+125
942+5180
943+2177
944+1627
945+968
946+1014
947+86
948+9872
949+2920
950+18
951+990
952+2913
953+1340
954+1079
955+1363
956+3722
957+1144
958+1760
1028-1170
1029-52
1030-362
1014+683
1015+3072
1016+50
1017+519
1018+3967
1019+11752
1020+49
1021+688
</t>
        </r>
      </text>
    </comment>
    <comment ref="C4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46+8416 (celkem 8432)
48+3001 (celkem 10917)
79+128 (celkem 22+105=127+1ve výd)
</t>
        </r>
      </text>
    </comment>
    <comment ref="C47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120+150 Fond SP
483+183 Fond SP
594+40 Fond SP</t>
        </r>
      </text>
    </comment>
    <comment ref="C51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8115, 8113, 8123, 8905
7+52674
8+76600 (celkem 114503)
9+6131
10+1514
11+1056
12+11422
13+85800
14+11162
15+19405
28+11000
36+11421
38+3237
46+16 (celkem 8432)
48+7916 (celkem 10917)
79+105 (celkem 127+1ve výd)
61+13542
62+2367
63+506
64+8
94+13
96-1
134+20
135+835
136+15
137+12
138+10
139+3
167+19 416
181+483
182+4
183+3202
184+8
201+257149
213+11
214+220
215+17944
216+1742
217+35
218+28341
219+553
220+1876
221+4310
222+8
223+10
224+47
225+567
226+15
227+7
228+7
255+2324
256+123
257+38137
258+8
259+117
260+1911
261+2772
262+11056
263+428
289+22799
290+422
291+124
292+6
293+1002
294+9
295+1376
296+5
297+17
298+5
340+4064
341+11479
342+372
343+383
344+272
345+24282
346+52
347+2953
348+1717
349+7
350+2691
351+1091
352+551
353+806
354+1089
384+11
385+62
386+1483
389+2696
394+284
395+1
396+108
397+16880
398+227
399+701
400+21
410+22
411+5
412+1638
413+11
414+23
418+257595 (celkem 291844)
419+1580
431+387
432+87
433+931
434+1007
435+486
436+1
437+4759
438+2587
439+8
440+30619
441+17798
442+1243
443+2532
444+15
445+1535
447+1857
448+217
449+1467
450+1037
451+5
485+413
486+687
487+27
488+529
489+22
490+1625
491+2195
492+8
493+15743
494+10454
495+37
496+12
497+5
498+4
499+291
500+21
501+940
502+222
523+3066
524+2107
525+3
526+2289
527+108
528+9604
529+8778
530+878
531+1465
532+572
533+471
534+10
535+12
536+1847
537+1225
538+21
539+1249
540+8
541+9
554-382
595+10704
498+1728
605+11
606+580
607+636
608+1501
609+1046
610+485
611+433
612+114
613+41
614+1919
615+55
616+22
617+22
618+26548
619+863
663+134
664+1050
665+1681
666+20
667+2089
668+1018
669+12493
670+4263
671+2
672+2019
673+8
674+27831
675+3855
676+3
677+12
678+3
679+1954
680+979
681+9406
682+23
683+1281
684+1330
685+1852
686+48
707+484
708+70
709+1720
710+84
711+934
712+2124
713+2318
714+34
715+5573
716+1069
717+2035
718+4159
719+285
720+193
721+1742
722+9357
723+16288
724+20
725+12
726+94
727+5
728+1022
729+293
730+35
731+844
732+41
733+516
734+2039
735+426
755-31730
756+377
798+492
799+255
800+70
801+41
802+2711
803+4187
804+577
805+319
806+1108
807+1474
808+4329
809+5126
810+1126
811+1379
812+361
813+223
814+10131
815+910
816+109
816+1095
817+3549 pokračování komentáře ve vedlejší buňce
</t>
        </r>
      </text>
    </comment>
    <comment ref="D51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818+922
819+1811
820+931
821+225
822+438
859+1753
860+968
861+526
873+21
874+1080
875+3425
876+44
877+2711
878+1467
879+1077
880+204
881+5
882+676
883+16
884+12
885+384
886+2477
887+4602
888+21
889+32
916+794
917+173
936+2335
937+819
938+286
939+26
940+1485
941+125
942+5180
943+2177
944+1627
945+968
946+1014
947+86
948+9872
949+2920
950+18
951+990
952+2913
953+1340
954+1079
955+1363
956+3722
957+1144
958+1760
1014+683
1015+3072
1016+50
1017+519
1018+3967
1019+11752
1020+49
1021+688
</t>
        </r>
      </text>
    </comment>
    <comment ref="C52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8224, 8124, 8114
7+35723 (celkem 52674)
180+48832 (celkem 48948)
332+37054 (celkem 39178)
339+81579 (celkem 85664)
542+19030 (celkem 19692)
543+1727 (celkem 1771)
600+7479
702+1871
703+2232
753+1638
754+11458
796+944
825+37512
826+70745
827+50456 (celkem 50457)
866+5720
867+58394
868+26548
869+952 (celkem 1704)
871+6882
872+2695 (celkem 2782)
918+17252 (celkem 18363)
919+2575
931+1297
932+1811
933+1754
934+3594
967+97 na splátku
1010+964
1026+50000
1027+134
1028+1770
1029+52
1030+362
</t>
        </r>
      </text>
    </comment>
  </commentList>
</comments>
</file>

<file path=xl/sharedStrings.xml><?xml version="1.0" encoding="utf-8"?>
<sst xmlns="http://schemas.openxmlformats.org/spreadsheetml/2006/main" count="1172" uniqueCount="239">
  <si>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</si>
  <si>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</si>
  <si>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</si>
  <si>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</si>
  <si>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</si>
  <si>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</si>
  <si>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</si>
  <si>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</si>
  <si>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</si>
  <si>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Neinvestiční přijaté dotace ze SR </t>
  </si>
  <si>
    <t xml:space="preserve">Odvody PO </t>
  </si>
  <si>
    <t xml:space="preserve">Fond na podporu výst. a obnovy vodohosp. infrastruktury </t>
  </si>
  <si>
    <t>Splátky půjček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</si>
  <si>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</si>
  <si>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</si>
  <si>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</si>
  <si>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</si>
  <si>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</si>
  <si>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</si>
  <si>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</si>
  <si>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</si>
  <si>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</si>
  <si>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</si>
  <si>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Ostatní nedaňové příjmy</t>
  </si>
  <si>
    <t>Financování celkem</t>
  </si>
  <si>
    <t>Příjmy Olomouckého kraje včetně financování</t>
  </si>
  <si>
    <t>Výdaje Olomouckého kraje včetně financování</t>
  </si>
  <si>
    <t>Příjmy z poskytnutých služeb a výrobků</t>
  </si>
  <si>
    <t>Daňové příjmy</t>
  </si>
  <si>
    <t>Odbory</t>
  </si>
  <si>
    <t>Dotační programy, tituly</t>
  </si>
  <si>
    <t>Příspěvkové organizace</t>
  </si>
  <si>
    <t>Opravy, investice a projekty</t>
  </si>
  <si>
    <t xml:space="preserve"> -Rozpočtová změna 1004/18</t>
  </si>
  <si>
    <t>druh rozpočtové změny: zapojení nových prostředků do rozpočtu</t>
  </si>
  <si>
    <t>poskytovatel: Ministerstvo školství, mládeže a tělovýchovy</t>
  </si>
  <si>
    <t>důvod: neinvestiční dotace ze státního rozpočtu ČR na rok 2018 poskytnutá na základě rozhodnutí Ministerstva školství, mládeže a tělovýchovy ČR č.j.: 32836-12/2018-1 ze dne 15.11.2018 v celkové výši 3 024 900,- Kč na rozvojový program "Podpora odborného vzdělávání“.</t>
  </si>
  <si>
    <t>Odbor školství a mládeže</t>
  </si>
  <si>
    <t>ORJ - 10</t>
  </si>
  <si>
    <t>UZ</t>
  </si>
  <si>
    <t xml:space="preserve">§ </t>
  </si>
  <si>
    <t>položka</t>
  </si>
  <si>
    <t>částka v Kč</t>
  </si>
  <si>
    <t>4116 - Ostatní neinv. přijaté transfery ze SR</t>
  </si>
  <si>
    <t>celkem</t>
  </si>
  <si>
    <t>5336 - Neinvestiční transfery zřízeným PO</t>
  </si>
  <si>
    <t>52 - Neinvestiční transfery soukrompr.subj.</t>
  </si>
  <si>
    <t xml:space="preserve"> -Rozpočtová změna 1005/18</t>
  </si>
  <si>
    <t>důvod: neinvestiční dotace ze státního rozpočtu ČR na rok 2018 poskytnutá na základě rozhodnutí Ministerstva školství, mládeže a tělovýchovy ČR č.j.: 518618Z ze dne 22.11.2018 v celkové výši 487 375,- Kč na rozvojový program "Hodnocení žáků a škol podle výsledků v soutěžích v roce 2017/2018 - Excelence základních škol 2018“.</t>
  </si>
  <si>
    <t>5336 - Neinvestiční dotace zřízeným PO</t>
  </si>
  <si>
    <t>seskupení položek</t>
  </si>
  <si>
    <t>53 - Neinvestiční transfery veřejnopráv. subj.</t>
  </si>
  <si>
    <t xml:space="preserve"> -Rozpočtová změna 1006/18</t>
  </si>
  <si>
    <t>důvod: neinvestiční dotace ze státního rozpočtu ČR na rok 2018 poskytnutá na základě avíz Ministerstva školství, mládeže a tělovýchovy ČR č.j.: MŠMT-34139/2016-81 ze dne 16.11.2018 a MŠMT-39502/2018-3 v celkové výši 3 824 722,40 Kč na projekty pro příspěvkové organizace Olomouckého kraje v rámci Operačního programu Výzkum, vývoj a vzdělávání.</t>
  </si>
  <si>
    <t xml:space="preserve"> -Rozpočtová změna 1007/18</t>
  </si>
  <si>
    <t>důvod: odbor investic požádal ekonomický odbor dne 28.11.2018 o provedení rozpočtové změny. Důvodem navrhované změny je zapojení finančních prostředků do rozpočtu Olomouckého kraje v celkové výši 8 280 835,15 Kč. Finanční prostředky byly poukázány na účet Olomouckého kraje jako investiční a neinvestiční dotace z Ministerstva financí - Národního fondu  na financování projektu v oblasti dopravy "Zvýšení přeshraniční dostupnosti Hanušovice - Stronie Ślaskie" v rámci "Programu přeshraniční spolupráce ČR - Polsko", prostředky budou přeposlány polskému partnerovi projektu.</t>
  </si>
  <si>
    <t>Odbor investic</t>
  </si>
  <si>
    <t>ORJ - 50</t>
  </si>
  <si>
    <t>4218 - Investiční převody z Národního fondu</t>
  </si>
  <si>
    <t>4118 - Neinv. přijaté transfery z Národ. fondu</t>
  </si>
  <si>
    <t>55 - Neinvestiční transfery do zahraničí</t>
  </si>
  <si>
    <t>63 - Investiční transfery</t>
  </si>
  <si>
    <t xml:space="preserve"> -Rozpočtová změna 1008/18</t>
  </si>
  <si>
    <t xml:space="preserve">poskytovatel: Ministerstvo financí ČR - Národní fond  </t>
  </si>
  <si>
    <t>důvod: odbor strategického rozvoje kraje požádal ekonomický odbor dne 30.11.2018 o provedení rozpočtové změny. Důvodem navrhované změny je zapojení finančních prostředků do rozpočtu Olomouckého kraje v celkové výši 211 975,88 Kč. Finanční prostředky byly poukázány na účet Olomouckého kraje jako neinvestiční dotace z Ministerstva financí - Národního fondu na financování projektu v oblasti regionálního rozvoje "Projekt technické pomoci Olomouckého kraje v rámci INTERREG V-A Česká republika - Polsko".</t>
  </si>
  <si>
    <t>Odbor strategického rozvoje kraje</t>
  </si>
  <si>
    <t>ORJ - 74</t>
  </si>
  <si>
    <t>Odbor kancelář ředitele</t>
  </si>
  <si>
    <t>ORJ - 03</t>
  </si>
  <si>
    <t>50 - Výdaje na platy, ost. platby za pr. práci a poj.</t>
  </si>
  <si>
    <t>51 - Neinvestiční nákupy a související výdaje</t>
  </si>
  <si>
    <t>Odbor ekonomický</t>
  </si>
  <si>
    <t>ORJ - 07</t>
  </si>
  <si>
    <t>59 - Ostatní neinvestiční výdaje</t>
  </si>
  <si>
    <t xml:space="preserve"> -Rozpočtová změna 1009/18</t>
  </si>
  <si>
    <t>poskytovatel: Ministerstvo životního prostředí</t>
  </si>
  <si>
    <t>důvod: neinvestiční dotace ze státního rozpočtu ČR na rok 2018 poskytnutá na základě avíza Ministerstva životního prostředí ČR č.j.: PPK_PL 43 ze dne 6.12.2018 ve výši              21 659,- Kč na "Program péče o krajinu" pro příspěvkovou organizaci Klíč - centrum sociálních služeb.</t>
  </si>
  <si>
    <t>Odbor sociálních věcí</t>
  </si>
  <si>
    <t>ORJ - 11</t>
  </si>
  <si>
    <t xml:space="preserve"> -Rozpočtová změna 1010/18</t>
  </si>
  <si>
    <t>poskytovatel: Ministerstvo pro místní rozvoj</t>
  </si>
  <si>
    <t>důvod: odbor podpory řízení příspěvkových organizací požádal ekonomický odbor dne 3.12.2018 o provedení rozpočtové změny. Důvodem navrhované změny je zapojení dotace z Ministerstva pro místní rozvoj ČR v celkové výši 2 354 849,10 Kč. Finanční prostředky byly poukázány na účet Olomouckého kraje z Ministerstva pro místní rozvoj jako investiční a neinvestiční dotace pro příspěvkovou organizaci Střední zdravotnická škola a Vyšší odborná škola zdravotnická Emanuela Pöttinga a Jazyková škola s právem státní jazykové zkoušky Olomouc, na realizaci projektu v oblasti školství "Pořízení nových zařízení a vybavení pro odbornou výuku včetně IT podpory". Finanční prostředky budou dále zapojeny jako odvod z fondu investic a odvod z provozních prostředků příspěvkové organizace, materiál je součástí programu jednání Rady Olomouckého kraje dne 10.12.2018 (bod 7.5.).</t>
  </si>
  <si>
    <t>4216 - Ostatní invest. přijaté transfery ze SR</t>
  </si>
  <si>
    <t>Odbor podpory řízení příspěvkových organizací</t>
  </si>
  <si>
    <t>ORJ - 19</t>
  </si>
  <si>
    <t>2122 - Odvody příspěvkových organizací</t>
  </si>
  <si>
    <t>6356 - Jiné investiční transfery zřízeným PO</t>
  </si>
  <si>
    <t>8114 - Uhraz. splátky krát. přij. půjč. prostř.</t>
  </si>
  <si>
    <t xml:space="preserve"> -Rozpočtová změna 1011/18</t>
  </si>
  <si>
    <t>důvod: odbor podpory řízení příspěvkových organizací požádal ekonomický odbor dne 3.12.2018 o provedení rozpočtové změny. Důvodem navrhované změny je zapojení dotace z Ministerstva pro místní rozvoj ČR v celkové výši 1 273 602,06 Kč. Finanční prostředky byly poukázány na účet Olomouckého kraje z Ministerstva pro místní rozvoj jako neinvestiční dotace pro příspěvkovou organizaci Střední průmyslová škola stavební, Lipník nad Bečvou, na realizaci projektu v oblasti školství "Modernizace učeben pro výuku odborných předmětů na SŠPS Lipník nad Bečvou". Finanční prostředky budou dále zapojeny jako odvod z provozních prostředků příspěvkové organizace ve výši 1 273 601,70 Kč, materiál je součástí programu jednání Rady Olomouckého kraje dne 10.12.2018 (bod 7.5.).</t>
  </si>
  <si>
    <t xml:space="preserve"> -Rozpočtová změna 1012/18</t>
  </si>
  <si>
    <t>druh rozpočtové změny: snížení prostředků rozpočtu</t>
  </si>
  <si>
    <t>důvod: odbor sportu, kultury a památkové péče požádal ekonomický odbor dne 29.11.2018 o provedení rozpočtové změny. Důvodem navrhované změny je snížení neinvestiční dotace ze státního rozpočtu ČR na rok 2018 poskytnuté na základě rozhodnutí Ministerstva kultury ČR č.j.: MK 39418/2018 SOOKS ze dne 5.6.2018 ve výši 76 000,- Kč pro příspěvkovou organizaci Olomouckého kraje Vlastivědné muzeum Jesenicka na realizaci projektu "Náprava havarijního stavu EZS a EPS v prostorách Vodní tvrze Jeseník a depozitářů Vlastivědného muzea Jesenicka v ulici Tovární, Jeseník" z programu "Integrovaný systém ochrany movitého kulturního dědictví (ISO)", nevyčerpané prostředky ve výši 41 793,- Kč budou vráceny na účet Ministerstva kultury.</t>
  </si>
  <si>
    <t>Odbor sportu, kultury a památkové péče</t>
  </si>
  <si>
    <t>ORJ - 13</t>
  </si>
  <si>
    <t xml:space="preserve"> -Rozpočtová změna 1013/18</t>
  </si>
  <si>
    <t>důvod: odbor podpory řízení příspěvkových organizací požádal ekonomický odbor dne 4.12.2018 o provedení rozpočtové změny. Důvodem navrhované změny je snížení neinvestiční dotace ze státního rozpočtu ČR na rok 2018 poskytnuté na základě rozhodnutí Ministerstva práce a sociálních věcí ČR ve výši 720 032,98 Kč na projekt č. CZ.03.2.63/0.0/0.0/15_023/00001289 "Aktivizace v POHODĚ" pro příspěvkovou organizaci Domov seniorů POHODA Chválkovice v rámci Operačního programu Zaměstnanost, nevyčerpané prostředky ve výši 106 420,59 Kč budou vráceny na účet Ministerstva práce a sociálních věcí.</t>
  </si>
  <si>
    <t xml:space="preserve"> -Rozpočtová změna 1014/18</t>
  </si>
  <si>
    <t xml:space="preserve">důvod: odbor podpory řízení příspěvkových organizací požádal ekonomický dne 4.12.2018 o provedení rozpočtové změny. Důvodem navrhované změny je zapojení finančních prostředků do rozpočtu Olomouckého kraje ve výši 682 986,07 Kč. Jedná se o zapojení finančních prostředků z revolvingového úvěru u Komerční banky, a.s., na předfinancování projektu "Modernizace infrastruktury Gymnázia Jiřího Wolkera - modernizace učeben ve vazbě na přírodní vědy" pro příspěvkovou organizaci Gymnázium Jiřího Wolkera, Prostějov, materiál je součástí programu jednání Rady Olomouckého kraje dne 10.12.2018 (bod 16.2.). </t>
  </si>
  <si>
    <t>8113 - Krátkodobé přijaté půjčené prostředky</t>
  </si>
  <si>
    <t>6351 - Investiční transfery zřízeným PO</t>
  </si>
  <si>
    <t xml:space="preserve"> -Rozpočtová změna 1015/18</t>
  </si>
  <si>
    <t xml:space="preserve">důvod: odbor podpory řízení příspěvkových organizací požádal ekonomický dne 3.12.2018 o provedení rozpočtové změny. Důvodem navrhované změny je zapojení finančních prostředků do rozpočtu Olomouckého kraje ve výši 3 071 578,50 Kč. Jedná se o zapojení finančních prostředků z revolvingového úvěru u Komerční banky, a.s., na předfinancování projektu "Vybudování odborné učebny včetně vnitřního zařízení a materiálového vybavení ve středisku praktického vyučování v oboru instalatér a elektrikář a pořízení nákladního vozidla s přívěsem pro výuku řidičského oprávnění skupiny C a C+E" pro příspěvkovou organizaci Švehlova střední škola polytechnická Prostějov, materiál je součástí programu jednání Rady Olomouckého kraje dne 10.12.2018 (bod 16.2.). </t>
  </si>
  <si>
    <t xml:space="preserve"> -Rozpočtová změna 1016/18</t>
  </si>
  <si>
    <t xml:space="preserve">důvod: odbor podpory řízení příspěvkových organizací požádal ekonomický dne 3.12.2018 o provedení rozpočtové změny. Důvodem navrhované změny je zapojení finančních prostředků do rozpočtu Olomouckého kraje ve výši 49 549,50 Kč. Jedná se o zapojení finančních prostředků z revolvingového úvěru u Komerční banky, a.s., na předfinancování projektu "Vybudování učeben pro výuku oborů Obalová technika, Tiskař na polygrafických strojích a Reprodukční grafik pro média včetně IT podpory" pro příspěvkovou organizaci Střední škola polygrafická, Olomouc, materiál je součástí programu jednání Rady Olomouckého kraje dne 10.12.2018 (bod 16.2.). </t>
  </si>
  <si>
    <t xml:space="preserve"> -Rozpočtová změna 1017/18</t>
  </si>
  <si>
    <t xml:space="preserve">důvod: odbor strategického rozvoje kraje požádal ekonomický odbor dne 3.12.2018 o provedení rozpočtové změny. Důvodem navrhované změny je zapojení finančních prostředků do rozpočtu Olomouckého kraje v celkové výši 519 290,10 Kč. Jedná se o zapojení finančních prostředků z revolvingového úvěru u Komerční banky, a.s., na financování projektu v oblasti školství "Modernizace učeben a laboratoří na ulici Kouřílkova 8 a Bratří Hovůrkových 17 (Střední škola technická, Přerov)", materiál je součástí programu jednání Rady Olomouckého kraje dne 10.12.2018 (bod 16.2.). </t>
  </si>
  <si>
    <t>ORJ - 59</t>
  </si>
  <si>
    <t>61 - Investiční nákupy a související výdaje</t>
  </si>
  <si>
    <t xml:space="preserve"> -Rozpočtová změna 1018/18</t>
  </si>
  <si>
    <t xml:space="preserve">důvod: odbor strategického rozvoje kraje požádal ekonomický odbor dne 30.11.2018 o provedení rozpočtové změny. Důvodem navrhované změny je zapojení finančních prostředků do rozpočtu Olomouckého kraje v celkové výši 3 967 247,70 Kč. Jedná se o zapojení finančních prostředků z revolvingového úvěru u Komerční banky, a.s., na financování projektu v oblasti školství "Celková rekonstrukce zastaralých laboratoří chemických, fyzikálních a biologických, včetně nového vybavení (Gymnázium Jeseník)", materiál je součástí programu jednání Rady Olomouckého kraje dne 10.12.2018 (bod 16.2.). </t>
  </si>
  <si>
    <t xml:space="preserve"> -Rozpočtová změna 1019/18</t>
  </si>
  <si>
    <t xml:space="preserve">důvod: odbor strategického rozvoje kraje požádal ekonomický odbor dne 5.12.2018 o provedení rozpočtové změny. Důvodem navrhované změny je zapojení finančních prostředků do rozpočtu Olomouckého kraje v celkové výši 1 171 868,40 Kč. Jedná se o zapojení finančních prostředků z revolvingového úvěru u Komerční banky, a.s., na financování projektu v oblasti školství "Podpora přírodních věd, technických oborů a využití digitálních technologií v zájmovém vzdělávání", materiál je součástí programu jednání Rady Olomouckého kraje dne 10.12.2018 (bod 16.2.). </t>
  </si>
  <si>
    <t xml:space="preserve"> -Rozpočtová změna 1020/18</t>
  </si>
  <si>
    <t xml:space="preserve">důvod: odbor investic požádal ekonomický odbor dne 3.12.2018 o provedení rozpočtové změny. Důvodem navrhované změny je zapojení finančních prostředků do rozpočtu Olomouckého kraje v celkové výši 48 612,96 Kč. Jedná se o zapojení finančních prostředků z revolvingového úvěru u Komerční banky, a.s., na financování projektu v oblasti dopravy "II/444 kř. R35 Mohelnice - Úsov", materiál je součástí programu jednání Rady Olomouckého kraje dne 10.12.2018 (bod 16.2.). </t>
  </si>
  <si>
    <t xml:space="preserve"> -Rozpočtová změna 1021/18</t>
  </si>
  <si>
    <t xml:space="preserve">důvod: odbor investic požádal ekonomický odbor dne 27.11.2018 o provedení rozpočtové změny. Důvodem navrhované změny je zapojení finančních prostředků do rozpočtu Olomouckého kraje v celkové výši 688 161,60 Kč. Jedná se o zapojení finančních prostředků z revolvingového úvěru u Komerční banky, a.s., na financování projektu v oblasti školství "Bezbariérovost školy a Pořízení strojů pro zajištění výuky oborů Strojírenství, Elektrotechnika, Průmyslový a Interiérový design (Vyšší odborná škola a Střední průmyslová škola, Šumperk, Gen. Krátkého 1)", materiál je součástí programu jednání Rady Olomouckého kraje dne 10.12.2018 (bod 16.2.). </t>
  </si>
  <si>
    <t>ORJ - 52</t>
  </si>
  <si>
    <t xml:space="preserve"> -Rozpočtová změna 1022/18</t>
  </si>
  <si>
    <t>důvod: odbor podpory řízení příspěvkových organizací požádal ekonomický odbor dne 28.11.2018 o provedení rozpočtové změny. Důvodem navrhované změny je zapojení finančních prostředků do rozpočtu Olomouckého kraje ve výši 110 367,- Kč. Česká pojišťovna, a.s., uhradila na účet Olomouckého kraje pojistné plnění k pojistné události pro příspěvkovou organizaci Olomouckého kraje Odborný léčebný ústav Paseka za opravu oplocení v roce 2018.</t>
  </si>
  <si>
    <t>2322 - Přijaté pojistné náhrady</t>
  </si>
  <si>
    <t>5331 - Neinvestiční příspěvky zřízeným PO</t>
  </si>
  <si>
    <t xml:space="preserve"> -Rozpočtová změna 1023/18</t>
  </si>
  <si>
    <t xml:space="preserve">důvod: odbor podpory řízení příspěvkových organizací požádal ekonomický odbor dne 28.11.2018 o provedení rozpočtové změny. Důvodem navrhované změny je úprava závazných ukazatelů na rok 2018 u příspěvkové organizace v oblasti školství Švehlova střední škola polytechnická Prostějov ve výši 34 849,- Kč. V oblasti příjmů budou zvýšeny odvody z odpisů, v oblasti výdajů budou zvýšeny výdaje na neinvestiční příspěvek na provoz - odpisy, materiál je součástí programu jednání Rady Olomouckého kraje dne 10.12.2018 (bod 7.3.). </t>
  </si>
  <si>
    <t xml:space="preserve"> -Rozpočtová změna 1024/18</t>
  </si>
  <si>
    <t xml:space="preserve">důvod: odbor dopravy a silničního hospodářství požádal ekonomický odbor dne 30.11.2018 o provedení rozpočtové změny. Důvodem navrhované změny je zapojení finančních prostředků do rozpočtu Olomouckého kraje ve výši 1 805 500,72 Kč. Finanční prostředky budou zapojeny jako odvod z fondu investic z finančního vypořádání akcí v oblasti dopravy a pořízení muzejního exponátu příspěvkové organizace Správa silnic Olomouckého kraje a budou poskytnuty jako investiční příspěvek na akci "II/453 Nové napojení silnice II/453 - Jeseník (Rejvízský most)", materiál je součástí programu jednání Rady Olomouckého kraje dne 10.12.2018 (bod 3.2.). </t>
  </si>
  <si>
    <t>Odbor dopravy a silničního hospodářství</t>
  </si>
  <si>
    <t>ORJ - 12</t>
  </si>
  <si>
    <t>2229 - Ostatní přijaté vratky transferů</t>
  </si>
  <si>
    <t xml:space="preserve"> -Rozpočtová změna 1025/18</t>
  </si>
  <si>
    <t>druh rozpočtové změny: vnitřní rozpočtová změna - přesun mezi jednotlivými položkami, paragrafy a odbory ekonomickým a sportu, kultury a památkové péče</t>
  </si>
  <si>
    <t>důvod: odbor sportu, kultury a památkové péče požádal ekonomický odbor dne 26.11.2018 o provedení rozpočtové změny. Důvodem navrhované změny je převedení finančních prostředků z odboru ekonomického na odbor sportu, kultury a památkové péče ve výši           150 000,- Kč. Finanční prostředky budou použity na poskytnutí individuální dotace v oblasti kultury na základě usnesení Rady Olomouckého kraje č. UR/53/45/2018 ze dne 12.11.2018, prostředky budou čerpány z rezervy Olomouckého kraje na individuální dotace.</t>
  </si>
  <si>
    <t>52 - Neinvestiční transfery soukromopr. subj.</t>
  </si>
  <si>
    <t xml:space="preserve"> -Rozpočtová změna 1026/18</t>
  </si>
  <si>
    <t>druh rozpočtové změny: vnitřní rozpočtová změna - přesun mezi jednotlivými položkami, paragrafy v rámci odboru ekonomického</t>
  </si>
  <si>
    <t>důvod: odbor ekonomický požádal dne 30.11.2018 o provedení rozpočtové změny. Důvodem navrhované změny je přesun finančních prostředků v rámci odboru ekonomického ve výši 50 000 000,- Kč. Finanční prostředky budou použity na předčasnou splátku revolvingového úvěru s PPF bankou a.s., a budou převedeny z rezervy Olomouckého kraje, kam byly vyčleněny z přebytku rozpočtu roku 2017.</t>
  </si>
  <si>
    <t>8124 - Uhraz. splátky dlouh. přij. půjč. prostř.</t>
  </si>
  <si>
    <t xml:space="preserve"> -Rozpočtová změna 1027/18</t>
  </si>
  <si>
    <t>důvod: odbor ekonomický požádal dne 4.12.2018 o provedení rozpočtové změny. Důvodem navrhované změny je přesun finančních prostředků v rámci odboru ekonomického ve výši 134 128,26 Kč. Finanční prostředky budou použity na splátku revolvingového úvěru k ultimu a budou převedeny z rezervy na investice Olomouckého kraje.</t>
  </si>
  <si>
    <t xml:space="preserve"> -Rozpočtová změna 1028/18</t>
  </si>
  <si>
    <t>druh rozpočtové změny: vnitřní rozpočtová změna - přesun mezi jednotlivými položkami, paragrafy a odbory ekonomickým a strategického rozvoje kraje</t>
  </si>
  <si>
    <t>důvod: odbor strategického rozvoje kraje požádal ekonomický odbor dne 5.12.2018 o provedení rozpočtové změny. Důvodem navrhované změny je převedení finančních prostředků z odboru strategického rozvoje kraje na odbor ekonomický v celkové výši                  1 770 503,08 Kč. Finanční prostředky nebudou použity na financování investičního projektu v oblasti školství "Pořízení vybavení pro odborné učebny - modernizace CNC zařízení a 3D zařízení včetně SW, rekonstrukce nové učebny programovatelných automatů, modernizace konektivity školy ve vazbě na odborné předměty Střední průmyslová škola elektrotechnická Mohelnice" a budou použity na splátku revolvingového úvěru k ultimu.</t>
  </si>
  <si>
    <t xml:space="preserve"> -Rozpočtová změna 1029/18</t>
  </si>
  <si>
    <t>druh rozpočtové změny: vnitřní rozpočtová změna - přesun mezi jednotlivými položkami, paragrafy a odbory ekonomickým a investic</t>
  </si>
  <si>
    <t>důvod: odbor investic požádal ekonomický odbor dne 28.11.2018 o provedení rozpočtové změny. Důvodem navrhované změny je převedení finančních prostředků z odboru investic na odbor ekonomický ve výši 52 304,59 Kč. Finanční prostředky nebudou použity na financování investičního projektu v oblasti kultury "Realizace depozitáře pro Vědeckou knihovnu v Olomouci" a budou použity na splátku revolvingového úvěru k ultimu.</t>
  </si>
  <si>
    <t xml:space="preserve"> -Rozpočtová změna 1030/18</t>
  </si>
  <si>
    <t>důvod: odbor investic požádal ekonomický odbor dne 28.11.2018 o provedení rozpočtové změny. Důvodem navrhované změny je převedení finančních prostředků z odboru investic na odbor ekonomický ve výši 361 806,95 Kč. Finanční prostředky nebudou použity na financování investičního projektu v oblasti školství "Střední škola logistiky a chemie, Olomouc, U Hradiska 29 - Zateplení budovy školy b) vzduchotechnika" a budou použity na splátku revolvingového úvěru k ultimu.</t>
  </si>
  <si>
    <t xml:space="preserve"> -Rozpočtová změna 1031/18</t>
  </si>
  <si>
    <t>důvod: odbor investic požádal ekonomický odbor dne 3.12.2018 o provedení rozpočtové změny. Důvodem navrhované změny je převedení finančních prostředků z odboru ekonomického na odbor investic v celkové výši 560 571,25 Kč. Finanční prostředky budou použity na financování  projektů v oblasti zdravotnictví "Dětské centrum Ostrůvek - Zateplení budovy a střechy objektu D, Mošnerova 1 a) zateplení" a "Dětské centrum Ostrůvek - Zateplení budovy a střechy objektu D, Mošnerova 1 b) vzduchotechnika" a budou hrazeny z rezervy na investice Olomouckého kraje.</t>
  </si>
  <si>
    <t xml:space="preserve"> -Rozpočtová změna 1032/18</t>
  </si>
  <si>
    <t>druh rozpočtové změny: vnitřní rozpočtová změna - přesun mezi jednotlivými položkami, paragrafy a odbory ekonomickým a podpory řízení příspěvkových organizací</t>
  </si>
  <si>
    <t>důvod: odbor podpory řízení příspěvkových organizací požádal ekonomický odbor dne 3.12.2018 o provedení rozpočtové změny. Důvodem navrhované změny je převedení finančních prostředků z rozpočtu odboru podpory řízení příspěvkových organizací na odbor ekonomický v celkové výši 2 003 464,- Kč. Finanční prostředky nebudou v rozpočtu odboru podpory řízení příspěvkových organizací do konce roku 2018 použity a budou vráceny do rezervy Olomouckého kraje.</t>
  </si>
  <si>
    <t xml:space="preserve"> -Rozpočtová změna 1033/18</t>
  </si>
  <si>
    <t>druh rozpočtové změny: vnitřní rozpočtová změna - přesun mezi jednotlivými položkami, paragrafy a odbory strategického rozvoje kraje a informačních technologií</t>
  </si>
  <si>
    <t>důvod: odbor strategického rozvoje kraje požádal ekonomický odbor dne 22.11.2018 o provedení rozpočtové změny. Důvodem navrhované změny je převedení finančních prostředků z odboru strategického rozvoje kraje na odbor informačních technologií ve výši 67 082,- Kč. Finanční prostředky budou použity na nákup služeb technické podpory v rámci softwarové aplikace EnergyBroker.</t>
  </si>
  <si>
    <t>ORJ - 08</t>
  </si>
  <si>
    <t>Odbor informačních technologií</t>
  </si>
  <si>
    <t>ORJ - 06</t>
  </si>
  <si>
    <t xml:space="preserve"> -Rozpočtová změna 1034/18</t>
  </si>
  <si>
    <t>druh rozpočtové změny: vnitřní rozpočtová změna - přesun mezi jednotlivými položkami, paragrafy v rámci odboru kancelář hejtmana - zastupitelé</t>
  </si>
  <si>
    <t>důvod: odbor kancelář hejtmana požádal ekonomický odbor dne 28.11.2018 o provedení rozpočtové změny. Důvodem navrhované změny je přesun finančních prostředků v rámci odboru kancelář hejtmana - zastupitelé v celkové výši 47 190,- Kč. Finanční prostředky budou použity na úhradu upgradu softwarového systému IntraDoc.</t>
  </si>
  <si>
    <t>Zastupitelé</t>
  </si>
  <si>
    <t>ORJ - 01</t>
  </si>
  <si>
    <t xml:space="preserve"> -Rozpočtová změna 1035/18</t>
  </si>
  <si>
    <t>druh rozpočtové změny: vnitřní rozpočtová změna - přesun mezi jednotlivými položkami, paragrafy v rámci odboru kancelář hejtmana</t>
  </si>
  <si>
    <t>důvod: odbor kancelář hejtmana požádal ekonomický odbor dne 26.11.2018 o provedení rozpočtové změny. Důvodem navrhované změny je přesun finančních prostředků v rámci odboru kancelář hejtmana ve výši 750 000,- Kč. Finanční prostředky budou použity na poskytnutí finančního daru obci Mostkovice, na základě usnesení Rady Olomouckého kraje č. UR/54/10/2018 ze dne 26.11.2018, materiál je součástí programu jednání Zastupitelstva Olomouckého kraje dne 17.12.2018 (bod 64.).</t>
  </si>
  <si>
    <t>Odbor kancelář hejtmana</t>
  </si>
  <si>
    <t>ORJ - 18</t>
  </si>
  <si>
    <t xml:space="preserve"> -Rozpočtová změna 1036/18</t>
  </si>
  <si>
    <t>druh rozpočtové změny: vnitřní rozpočtová změna - přesun mezi jednotlivými položkami, paragrafy v rámci odboru informačních technologií</t>
  </si>
  <si>
    <t>důvod: odbor informačních technologií požádal ekonomický odbor dne 3.12.2018 o provedení rozpočtové změny. Důvodem navrhované změny je přesun finančních prostředků v rámci odboru informačních technologií v celkové výši 194 743,91 Kč. Finanční prostředky budou použity na financování služeb souvisejících s informačními a komunikačními technologiemi.</t>
  </si>
  <si>
    <t xml:space="preserve"> -Rozpočtová změna 1037/18</t>
  </si>
  <si>
    <t>druh rozpočtové změny: vnitřní rozpočtová změna - přesun mezi jednotlivými položkami, paragrafy v rámci odboru dopravy a silničního hospodářství</t>
  </si>
  <si>
    <t>důvod: odbor dopravy a silničního hospodářství požádal ekonomický odbor dne 28.11.2018 o provedení rozpočtové změny. Důvodem navrhované změny je přesun finančních prostředků v rámci odboru dopravy a silničního hospodářství v celkové výši 680 000,- Kč. Finanční prostředky budou použity na poskytnutí neinvestičního příspěvku pro příspěvkovou organizaci v oblasti dopravy Správa silnic Olomouckého kraje na základě usnesení Rady Olomouckého kraje č. UR/54/22/2018 ze dne 26.11.2018, materiál je součástí programu jednání Zastupitelstva Olomouckého kraje dne 17.12.2018 (bod 13.).</t>
  </si>
  <si>
    <t xml:space="preserve"> -Rozpočtová změna 1038/18</t>
  </si>
  <si>
    <t>druh rozpočtové změny: vnitřní rozpočtová změna - přesun mezi jednotlivými položkami, paragrafy v rámci odboru investic</t>
  </si>
  <si>
    <t xml:space="preserve">důvod: odbor investic požádal ekonomický odbor dne 3.12.2018 o provedení rozpočtové změny. Důvodem navrhované změny je přesun finančních prostředků v rámci odboru investic v celkové výši 4 502 030,87 Kč. Finanční prostředky budou použity na financování projektů z evropských fondů v oblasti školství a zdravotnictví. </t>
  </si>
  <si>
    <t>ORJ - 17</t>
  </si>
  <si>
    <t xml:space="preserve"> -Rozpočtová změna 1039/18</t>
  </si>
  <si>
    <t>druh rozpočtové změny: vnitřní rozpočtová změna - přesun mezi jednotlivými položkami, paragrafy v rámci odboru strategického rozvoje kraje</t>
  </si>
  <si>
    <t>důvod: odbor strategického rozvoje kraje požádal ekonomický odbor dne 4.12.2018 o provedení rozpočtové změny. Důvodem navrhované změny je přesun finančních prostředků v rámci odboru strategického rozvoje kraje ve výši 70 000,- Kč. Finanční prostředky budou použity na financování výdajů projektu v oblasti školství "Modernizace učeben, vybavení a vnitřní konektivity školy - Gymnázium Olomouc - Hejčín".</t>
  </si>
  <si>
    <t>ORJ - 30</t>
  </si>
  <si>
    <t xml:space="preserve"> -Rozpočtová změna 1040/18</t>
  </si>
  <si>
    <t>důvod: odbor strategického rozvoje kraje požádal ekonomický odbor dne 5.12.2018 o provedení rozpočtové změny. Důvodem navrhované změny je přesun finančních prostředků v rámci odboru strategického rozvoje kraje v celkové výši 188 463,20 Kč. Finanční prostředky budou použity na financování výdajů projektu v oblasti školství "Pořízení vybavení pro odborné učebny - modernizace CNC zařízení a 3D zařízení včetně SW, rekonstrukce nové učebny programovatelných automatů, modernizace konektivity školy ve vazbě na odborné předměty (Střední průmyslová škola elektrotechnická, Mohelnice, Ge. Svobody 2)".</t>
  </si>
  <si>
    <t xml:space="preserve"> -Rozpočtová změna 1041/18</t>
  </si>
  <si>
    <t>druh rozpočtové změny: vnitřní rozpočtová změna - přesun mezi jednotlivými položkami, paragrafy v rámci odboru podpory řízení příspěvkových organizací</t>
  </si>
  <si>
    <t>důvod: odbor podpory řízení příspěvkových organizací požádal ekonomický odbor dne 29.11.2018 o provedení rozpočtové změny. Důvodem navrhované změny je přesun finančních prostředků v rámci odboru podpory řízení příspěvkových organizací ve výši     600 000,- Kč. Finanční prostředky budou použity na poskytnutí neinvestičního příspěvku na provoz pro příspěvkovou organizaci v oblasti školství Střední škola zemědělská, Přerov, prostředky budou převedeny z rezervy odboru podpory řízení příspěvkových organizací, materiál je součástí programu jednání Rady Olomouckého kraje dne 10.12.2018 (bod 7.3.).</t>
  </si>
  <si>
    <t xml:space="preserve"> -Rozpočtová změna 1042/18</t>
  </si>
  <si>
    <t>důvod: odbor podpory řízení příspěvkových organizací požádal ekonomický odbor dne 26.11.2018 o provedení rozpočtové změny. Důvodem navrhované změny je přesun finančních prostředků v rámci odboru podpory řízení příspěvkových organizací ve výši        652 000,-Kč. Finanční prostředky budou použity na poskytnutí příspěvku na provoz pro příspěvkovou organizaci v oblasti kultury Muzeum a galerie v Prostějově, prostředky budou převedeny z rezervy odboru podpory řízení příspěvkových organizací, materiál je součástí programu jednání Rady Olomouckého kraje dne 10.12.2018 (bod 7.3.).</t>
  </si>
  <si>
    <t xml:space="preserve"> -Rozpočtová změna 1043/18</t>
  </si>
  <si>
    <t>důvod: odbor podpory řízení příspěvkových organizací požádal ekonomický odbor dne 23.11.2018 o provedení rozpočtové změny. Důvodem navrhované změny je přesun finančních prostředků v rámci odboru podpory řízení příspěvkových organizací ve výši           299 134,-Kč. Finanční prostředky budou použity na poskytnutí příspěvku na provoz pro příspěvkovou organizaci v oblasti kultury Muzeum Komenského v Přerově, prostředky budou převedeny z rezervy odboru podpory řízení příspěvkových organizací, materiál je součástí programu jednání Rady Olomouckého kraje dne 10.12.2018 (bod 7.3.).</t>
  </si>
  <si>
    <t xml:space="preserve"> -Rozpočtová změna 1044/18</t>
  </si>
  <si>
    <t>důvod: odbor podpory řízení příspěvkových organizací požádal ekonomický odbor dne 26.11.2018 o provedení rozpočtové změny. Důvodem navrhované změny je přesun finančních prostředků v rámci odboru podpory řízení příspěvkových organizací ve výši                5 000,-Kč. Finanční prostředky budou použity na poskytnutí příspěvku na provoz - mzdové náklady pro příspěvkovou organizaci v oblasti školství Obchodní akademie, Mohelnice, materiál je součástí programu jednání Rady Olomouckého kraje dne 10.12.2018 (bod 7.3.).</t>
  </si>
  <si>
    <t xml:space="preserve"> -Rozpočtová změna 1045/18</t>
  </si>
  <si>
    <t>důvod: odbor podpory řízení příspěvkových organizací požádal ekonomický odbor dne 27.11.2018 o provedení rozpočtové změny. Důvodem navrhované změny je přesun finančních prostředků v rámci odboru podpory řízení příspěvkových organizací ve výši                 150 000,- Kč. Finanční prostředky budou použity na poskytnutí příspěvku na provoz - účelově určeného příspěvku pro příspěvkovou organizaci v oblasti kultury Archeologické centrum Olomouc a budou převedeny z rezervy odboru podpory řízení příspěvkových organizací, materiál je součástí programu jednání Rady Olomouckého kraje dne 10.12.2018 (bod 7.3.).</t>
  </si>
  <si>
    <t xml:space="preserve"> -Rozpočtová změna 1046/18</t>
  </si>
  <si>
    <t>důvod: odbor podpory řízení příspěvkových organizací požádal ekonomický odbor dne 23.11.2018 o provedení rozpočtové změny. Důvodem navrhované změny je přesun finančních prostředků v rámci odboru podpory řízení příspěvkových organizací v celkové výši 22 335,- Kč. Finanční prostředky budou použity na poskytnutí příspěvku na provoz - účelově určeného příspěvku na pokrytí zvýšených nákladů souvisejících s předáváním majetkových dat ze SW PO do SW zřizovatele pro příspěvkové organizace Olomouckého kraje a budou převedeny z rezervy odboru podpory řízení příspěvkových organizací, materiál je součástí programu jednání Rady Olomouckého kraje dne 10.12.2018 (bod 7.3.).</t>
  </si>
  <si>
    <t xml:space="preserve"> -Rozpočtová změna 1047/18</t>
  </si>
  <si>
    <t>důvod: odbor podpory řízení příspěvkových organizací požádal ekonomický odbor dne 3.12.2018 o provedení rozpočtové změny. Důvodem navrhované změny je přesun finančních prostředků v rámci odboru podpory řízení příspěvkových organizací ve výši     270 000,- Kč. Finanční prostředky budou použity na poskytnutí investičního příspěvku pro příspěvkovou organizaci v oblasti školství Střední zdravotnická škola a Vyšší odborná škola zdravotnická Emanuela Pöttinga a Jazyková škola  s právem státní jazykové zkoušky Olomouc, na akci "Varný kotel", prostředky budou převedeny z rezervy odboru podpory řízení příspěvkových organizací, materiál je součástí programu jednání Rady Olomouckého kraje dne 10.12.2018 (bod 7.3.).</t>
  </si>
  <si>
    <t xml:space="preserve"> -Rozpočtová změna 1048/18</t>
  </si>
  <si>
    <t>důvod: odbor podpory řízení příspěvkových organizací požádal ekonomický odbor dne 5.12.2018 o provedení rozpočtové změny. Důvodem navrhované změny je přesun finančních prostředků v rámci odboru podpory řízení příspěvkových organizací ve výši     300 000,- Kč. Finanční prostředky budou použity na poskytnutí neinvestičního příspěvku pro příspěvkovou organizaci v oblasti školství Střední škola logistiky a chemie, Olomouc, na akci "Oprava vodovodní přípojky", prostředky budou převedeny z rezervy odboru podpory řízení příspěvkových organizací, materiál je součástí programu jednání Rady Olomouckého kraje dne 10.12.2018 (bod 7.3.).</t>
  </si>
  <si>
    <t xml:space="preserve"> -Rozpočtová změna 1049/18</t>
  </si>
  <si>
    <t>důvod: odbor podpory řízení příspěvkových organizací požádal ekonomický odbor dne 30.11.2018 o provedení rozpočtové změny. Důvodem navrhované změny je přesun finančních prostředků v rámci odboru podpory řízení příspěvkových organizací ve výši      204 205,65 Kč. Finanční prostředky budou použity na poskytnutí investičního příspěvku pro příspěvkovou organizaci v oblasti školství Střední škola polytechnická, Olomouc, na akci "Stavební montáž ragbyových branek na hřišti Střední školy polytechnické", prostředky budou převedeny z rezervy odboru podpory řízení příspěvkových organizací, materiál je součástí programu jednání Rady Olomouckého kraje dne 10.12.2018 (bod 7.3.).</t>
  </si>
  <si>
    <t xml:space="preserve"> -Rozpočtová změna 1050/18</t>
  </si>
  <si>
    <t>důvod: odbor podpory řízení příspěvkových organizací požádal ekonomický odbor dne 3.12.2018 o provedení rozpočtové změny. Důvodem navrhované změny je přesun finančních prostředků v rámci odboru podpory řízení příspěvkových organizací ve výši     200 000,- Kč. Finanční prostředky budou použity na poskytnutí neinvestičního příspěvku pro příspěvkovou organizaci v oblasti sociální Centrum sociálních služeb Prostějov, na akci "Oprava výtahu - budova SO-05", prostředky budou převedeny z rezervy odboru podpory řízení příspěvkových organizací, materiál je součástí programu jednání Rady Olomouckého kraje dne 10.12.2018 (bod 7.3.).</t>
  </si>
  <si>
    <t xml:space="preserve"> -Rozpočtová změna 1051/18</t>
  </si>
  <si>
    <t>důvod: odbor podpory řízení příspěvkových organizací požádal ekonomický odbor dne 3.12.2018 o provedení rozpočtové změny. Důvodem navrhované změny je převedení finančních prostředků z rozpočtu odboru podpory řízení příspěvkových organizací na odbor ekonomický v celkové výši 941 005,01 Kč. Finanční prostředky nebudou použity na financování oprav a investic příspěvkových organizací Olomouckého kraje v oblasti školství, sociální a zdravotnictví, prostředky budou vráceny do rezervy na investice Olomouckého kraje, materiál je součástí programu jednání Rady Olomouckého kraje dne 10.12.2018 (bod 7.3.).</t>
  </si>
  <si>
    <t xml:space="preserve"> -Rozpočtová změna 1052/18</t>
  </si>
  <si>
    <t>důvod: odbor podpory řízení příspěvkových organizací požádal ekonomický odbor dne 3.12.2018 o provedení rozpočtové změny. Důvodem navrhované změny je převedení finančních prostředků z rozpočtu odboru podpory řízení příspěvkových organizací na odbor ekonomický v celkové výši 3 840 000,- Kč. Finanční prostředky nebudou použity na poskytnutí příspěvku na provoz pro příspěvkové organizace Olomouckého kraje v oblasti sociální, prostředky budou vráceny do rezervy Olomouckého kraje, materiál je součástí programu jednání Rady Olomouckého kraje dne 10.12.2018 (bod 7.3.).</t>
  </si>
  <si>
    <t xml:space="preserve"> -Rozpočtová změna 1053/18</t>
  </si>
  <si>
    <t>důvod: odbor podpory řízení příspěvkových organizací požádal ekonomický odbor dne 23.11.2018 o provedení rozpočtové změny. Důvodem navrhované změny je převedení finančních prostředků z rozpočtu odboru podpory řízení příspěvkových organizací na odbor ekonomický ve výši 500 000,- Kč. Finanční prostředky nebudou použity na poskytnutí příspěvku na provoz - mzdové náklady pro příspěvkovou organizaci Olomouckého kraje v oblasti zdravotnictví Dětské centrum Ostrůvek, prostředky budou vráceny do rezervy Olomouckého kraje, materiál je součástí programu jednání Rady Olomouckého kraje dne 10.12.2018 (bod 7.3.).</t>
  </si>
  <si>
    <t xml:space="preserve"> -Rozpočtová změna 1054/18</t>
  </si>
  <si>
    <t>důvod: odbor podpory řízení příspěvkových organizací požádal ekonomický odbor dne 22.11.2018 o provedení rozpočtové změny. Důvodem navrhované změny je převedení finančních prostředků z rozpočtu odboru podpory řízení příspěvkových organizací na odbor ekonomický ve výši 6 508 591,66 Kč. Finanční prostředky nebudou použity na poskytnutí příspěvku na úhradu protarifovací ztráty - drážní doprava pro příspěvkovou organizaci v oblasti dopravy Koordinátor Integrovaného dopravního systému Olomouckého kraje, prostředky budou vráceny do rezervy Olomouckého kraje, materiál je součástí programu jednání Rady Olomouckého kraje dne 10.12.2018 (bod 7.3.).</t>
  </si>
  <si>
    <t xml:space="preserve"> -Rozpočtová změna 1055/18</t>
  </si>
  <si>
    <t>důvod: odbor podpory řízení příspěvkových organizací požádal ekonomický odbor dne 5.12.2018 o provedení rozpočtové změny. Důvodem navrhované změny je přesun finančních prostředků v rámci odboru podpory řízení příspěvkových organizací ve výši 871,20 Kč. Finanční prostředky budou použity financování projektu "Vybudování učebny polytechnického vzdělávání" pro příspěvkovou organizaci Gymnázium Jakuba Škody, Přerov.</t>
  </si>
  <si>
    <t xml:space="preserve"> -Rozpočtová změna 1056/18</t>
  </si>
  <si>
    <t>druh rozpočtové změny: zapojení prostředků do rozpočtu</t>
  </si>
  <si>
    <t>důvod: odbor školství a mládeže požádal ekonomický odbor dne 6.12.2018 o provedení rozpočtové změny. Důvodem navrhované změny je zapojení finančních prostředků do rozpočtu odboru školství a mládeže ve výši 39 504,- Kč. Finanční prostředky byly poukázány na účet Olomouckého kraje jako odvod za porušení rozpočtové kázně u Střední školy, Základní školy a Mateřské školy Přerov, prostředky budou zaslány na účet Ministerstva školství, mládeže a tělovýchovy.</t>
  </si>
  <si>
    <t>2123 - Ostatní odvody příspěvkových organiz.</t>
  </si>
  <si>
    <t xml:space="preserve"> -Rozpočtová změna 1057/18</t>
  </si>
  <si>
    <t>poskytovatel: Ministerstvo zemědělství</t>
  </si>
  <si>
    <t>důvod: neinvestiční dotace ze státního rozpočtu ČR na rok 2018 poskytnutá na základě avíza k převodu finančních prostředků Ministerstva zemědělství ČR  v celkové výši               1 470 683,- Kč pro Střední lesnickou školu Hranice jako příspěvek na hospodaření v lesích a na vybrané myslivecké činnosti.</t>
  </si>
  <si>
    <t xml:space="preserve"> -Rozpočtová změna 1058/18</t>
  </si>
  <si>
    <t>důvod: odbor podpory řízení příspěvkových organizací požádal ekonomický odbor dne 4.12.2018 o provedení rozpočtové změny. Důvodem navrhované změny je přesun finančních prostředků v rámci odboru podpory řízení příspěvkových organizací ve výši                      25 584 Kč. Finanční prostředky budou použity financování projektu "Rekonstrukce laboratoří biologie a chemie včetně odborných učeben biologie a chemie" pro příspěvkovou organizaci v oblasti školství Gymnázium, Šternberk, materiál je součástí programu jednání Rady Olomouckého kraje dne 10.12.2018 (bod 7.5.).</t>
  </si>
  <si>
    <t xml:space="preserve"> -Rozpočtová změna 1059/18</t>
  </si>
  <si>
    <t>důvod: odbor podpory řízení příspěvkových organizací požádal ekonomický odbor dne 4.12.2018 o provedení rozpočtové změny. Důvodem navrhované změny je přesun finančních prostředků v rámci odboru podpory řízení příspěvkových organizací v celkové výši 65 778,- Kč. Finanční prostředky budou použity financování projektu "Modernizace infrastruktury Gymnázia Jiřího Wolkera - modernizace učeben ve vazbě na přírodní vědy" příspěvkové organizace Olomouckého kraje v oblasti školství Gymnázium Jiřího Wolkera, Prostějov, materiál je součástí programu jednání Rady Olomouckého kraje dne 10.12.2018 (bod 7.5.).</t>
  </si>
  <si>
    <t xml:space="preserve"> -Rozpočtová změna 1060/18</t>
  </si>
  <si>
    <t>důvod: odbor podpory řízení příspěvkových organizací požádal ekonomický odbor dne 4.12.2018 o provedení rozpočtové změny. Důvodem navrhované změny je přesun finančních prostředků v rámci odboru podpory řízení příspěvkových organizací v celkové výši 169 000,- Kč. Finanční prostředky budou použity na financování projektu "Společnou přípravou na česko - polský trh práce" příspěvkové organizace v oblasti školství Hotelová škola Vincenze Priessnitze a Obchodní akademie Jeseník, materiál je součástí programu jednání Rady Olomouckého kraje dne 10.12.2018 (bod 7.5.).</t>
  </si>
  <si>
    <t>Dotace do oblasti školství</t>
  </si>
  <si>
    <t>Dotace do oblasti sociální</t>
  </si>
  <si>
    <t>Dotace do oblasti kultury</t>
  </si>
  <si>
    <t>Dotace do oblasti dopravy</t>
  </si>
  <si>
    <t>Dotace do oblasti zdravotnictví</t>
  </si>
  <si>
    <t>Dotace do oblasti životního prostředí a zemědělství</t>
  </si>
  <si>
    <t>Dotace pro Krajský úřad</t>
  </si>
  <si>
    <t>Depozita</t>
  </si>
  <si>
    <t>OP VVV, OPŽP, OPZ, OPPS, NF, OPTP, IROP</t>
  </si>
  <si>
    <t>Zapojení finančního vypořádání</t>
  </si>
  <si>
    <t>OP VVV, OPŽP, OPZ, OPPS, NF, OPTP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</si>
</sst>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,000"/>
    <numFmt numFmtId="165" formatCode="00000"/>
    <numFmt numFmtId="166" formatCode="00000000"/>
    <numFmt numFmtId="167" formatCode="00000000000"/>
  </numFmts>
  <fonts count="27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i/>
      <sz val="10"/>
      <name val="Arial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sz val="11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 CE"/>
      <charset val="238"/>
    </font>
    <font>
      <i/>
      <sz val="10"/>
      <name val="Arial CE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  <font>
      <sz val="9"/>
      <name val="Arial CE"/>
      <charset val="238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10"/>
      <color indexed="8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68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9" fillId="2" borderId="2" xfId="0" applyFont="1" applyFill="1" applyBorder="1"/>
    <xf numFmtId="3" fontId="9" fillId="2" borderId="2" xfId="0" applyNumberFormat="1" applyFont="1" applyFill="1" applyBorder="1"/>
    <xf numFmtId="0" fontId="10" fillId="0" borderId="0" xfId="0" applyFont="1"/>
    <xf numFmtId="3" fontId="6" fillId="0" borderId="0" xfId="0" applyNumberFormat="1" applyFont="1" applyFill="1"/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11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9" fillId="2" borderId="3" xfId="0" applyFont="1" applyFill="1" applyBorder="1"/>
    <xf numFmtId="3" fontId="9" fillId="2" borderId="4" xfId="0" applyNumberFormat="1" applyFont="1" applyFill="1" applyBorder="1"/>
    <xf numFmtId="3" fontId="9" fillId="2" borderId="5" xfId="0" applyNumberFormat="1" applyFont="1" applyFill="1" applyBorder="1"/>
    <xf numFmtId="0" fontId="15" fillId="0" borderId="0" xfId="0" applyFont="1" applyFill="1"/>
    <xf numFmtId="49" fontId="16" fillId="0" borderId="0" xfId="0" applyNumberFormat="1" applyFont="1" applyAlignment="1">
      <alignment horizontal="justify" wrapText="1"/>
    </xf>
    <xf numFmtId="0" fontId="16" fillId="0" borderId="0" xfId="0" applyFont="1" applyFill="1" applyAlignment="1">
      <alignment horizontal="justify" vertical="top" wrapText="1"/>
    </xf>
    <xf numFmtId="0" fontId="17" fillId="0" borderId="0" xfId="0" applyFont="1" applyFill="1" applyAlignment="1">
      <alignment horizontal="justify" vertical="top" wrapText="1"/>
    </xf>
    <xf numFmtId="0" fontId="9" fillId="0" borderId="0" xfId="0" applyFont="1" applyFill="1"/>
    <xf numFmtId="0" fontId="18" fillId="0" borderId="0" xfId="0" applyFont="1" applyFill="1" applyBorder="1" applyAlignment="1"/>
    <xf numFmtId="0" fontId="19" fillId="0" borderId="0" xfId="0" applyFont="1" applyFill="1"/>
    <xf numFmtId="0" fontId="2" fillId="0" borderId="0" xfId="0" applyFont="1" applyFill="1" applyAlignment="1">
      <alignment horizontal="left"/>
    </xf>
    <xf numFmtId="0" fontId="5" fillId="0" borderId="0" xfId="0" applyFont="1" applyFill="1"/>
    <xf numFmtId="0" fontId="20" fillId="0" borderId="0" xfId="0" applyFont="1" applyFill="1" applyAlignment="1">
      <alignment horizontal="right"/>
    </xf>
    <xf numFmtId="0" fontId="5" fillId="0" borderId="0" xfId="0" applyFont="1"/>
    <xf numFmtId="0" fontId="14" fillId="0" borderId="6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4" fillId="0" borderId="7" xfId="0" applyFont="1" applyFill="1" applyBorder="1"/>
    <xf numFmtId="4" fontId="14" fillId="0" borderId="8" xfId="0" applyNumberFormat="1" applyFont="1" applyFill="1" applyBorder="1" applyAlignment="1">
      <alignment horizontal="right" wrapText="1"/>
    </xf>
    <xf numFmtId="165" fontId="5" fillId="0" borderId="6" xfId="0" applyNumberFormat="1" applyFont="1" applyFill="1" applyBorder="1" applyAlignment="1">
      <alignment horizontal="center"/>
    </xf>
    <xf numFmtId="0" fontId="22" fillId="0" borderId="6" xfId="0" applyFont="1" applyFill="1" applyBorder="1"/>
    <xf numFmtId="0" fontId="18" fillId="0" borderId="9" xfId="0" applyFont="1" applyFill="1" applyBorder="1" applyAlignment="1"/>
    <xf numFmtId="4" fontId="18" fillId="0" borderId="6" xfId="0" applyNumberFormat="1" applyFont="1" applyFill="1" applyBorder="1" applyAlignment="1"/>
    <xf numFmtId="165" fontId="5" fillId="0" borderId="0" xfId="0" applyNumberFormat="1" applyFont="1" applyFill="1" applyBorder="1" applyAlignment="1">
      <alignment horizontal="center"/>
    </xf>
    <xf numFmtId="0" fontId="22" fillId="0" borderId="0" xfId="0" applyFont="1" applyFill="1" applyBorder="1"/>
    <xf numFmtId="4" fontId="18" fillId="0" borderId="0" xfId="0" applyNumberFormat="1" applyFont="1" applyFill="1" applyBorder="1" applyAlignment="1"/>
    <xf numFmtId="4" fontId="0" fillId="0" borderId="0" xfId="0" applyNumberFormat="1"/>
    <xf numFmtId="0" fontId="7" fillId="0" borderId="0" xfId="0" applyFont="1" applyFill="1" applyAlignment="1">
      <alignment horizontal="justify" vertical="top" wrapText="1"/>
    </xf>
    <xf numFmtId="0" fontId="18" fillId="0" borderId="0" xfId="0" applyFont="1" applyBorder="1" applyAlignment="1"/>
    <xf numFmtId="0" fontId="2" fillId="0" borderId="0" xfId="0" applyFont="1" applyAlignment="1">
      <alignment horizontal="left"/>
    </xf>
    <xf numFmtId="0" fontId="0" fillId="0" borderId="0" xfId="0" applyFont="1" applyFill="1"/>
    <xf numFmtId="164" fontId="0" fillId="0" borderId="6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65" fontId="0" fillId="0" borderId="6" xfId="0" applyNumberFormat="1" applyFont="1" applyFill="1" applyBorder="1" applyAlignment="1">
      <alignment horizontal="center"/>
    </xf>
    <xf numFmtId="0" fontId="0" fillId="0" borderId="0" xfId="0" applyFill="1"/>
    <xf numFmtId="0" fontId="14" fillId="0" borderId="6" xfId="0" applyFont="1" applyFill="1" applyBorder="1" applyAlignment="1"/>
    <xf numFmtId="0" fontId="14" fillId="0" borderId="6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/>
    </xf>
    <xf numFmtId="4" fontId="14" fillId="0" borderId="6" xfId="0" applyNumberFormat="1" applyFont="1" applyFill="1" applyBorder="1" applyAlignment="1">
      <alignment wrapText="1"/>
    </xf>
    <xf numFmtId="166" fontId="0" fillId="0" borderId="6" xfId="0" applyNumberFormat="1" applyFont="1" applyFill="1" applyBorder="1" applyAlignment="1">
      <alignment horizontal="center"/>
    </xf>
    <xf numFmtId="0" fontId="14" fillId="0" borderId="6" xfId="0" applyFont="1" applyBorder="1" applyAlignment="1"/>
    <xf numFmtId="0" fontId="16" fillId="0" borderId="0" xfId="0" applyFont="1" applyAlignment="1">
      <alignment horizontal="justify" vertical="top" wrapText="1"/>
    </xf>
    <xf numFmtId="0" fontId="16" fillId="0" borderId="0" xfId="0" applyFont="1" applyAlignment="1">
      <alignment horizontal="justify" vertical="top" wrapText="1"/>
    </xf>
    <xf numFmtId="0" fontId="16" fillId="0" borderId="0" xfId="0" applyFont="1" applyAlignment="1">
      <alignment horizontal="center" vertical="top" wrapText="1"/>
    </xf>
    <xf numFmtId="0" fontId="18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14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14" fillId="0" borderId="6" xfId="0" applyFont="1" applyBorder="1" applyAlignment="1">
      <alignment horizontal="center" wrapText="1"/>
    </xf>
    <xf numFmtId="166" fontId="5" fillId="0" borderId="6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1" fillId="0" borderId="6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165" fontId="5" fillId="0" borderId="6" xfId="0" applyNumberFormat="1" applyFont="1" applyBorder="1" applyAlignment="1">
      <alignment horizontal="center"/>
    </xf>
    <xf numFmtId="0" fontId="22" fillId="0" borderId="6" xfId="0" applyFont="1" applyBorder="1"/>
    <xf numFmtId="0" fontId="18" fillId="0" borderId="9" xfId="0" applyFont="1" applyBorder="1" applyAlignment="1"/>
    <xf numFmtId="4" fontId="18" fillId="0" borderId="6" xfId="0" applyNumberFormat="1" applyFont="1" applyBorder="1" applyAlignment="1"/>
    <xf numFmtId="0" fontId="14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8" fillId="0" borderId="10" xfId="0" applyFont="1" applyFill="1" applyBorder="1"/>
    <xf numFmtId="4" fontId="18" fillId="0" borderId="6" xfId="0" applyNumberFormat="1" applyFont="1" applyFill="1" applyBorder="1"/>
    <xf numFmtId="0" fontId="16" fillId="0" borderId="0" xfId="0" applyFont="1" applyAlignment="1"/>
    <xf numFmtId="0" fontId="14" fillId="0" borderId="6" xfId="0" applyFont="1" applyBorder="1"/>
    <xf numFmtId="0" fontId="9" fillId="0" borderId="0" xfId="0" applyFont="1"/>
    <xf numFmtId="0" fontId="19" fillId="0" borderId="0" xfId="0" applyFont="1"/>
    <xf numFmtId="0" fontId="14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4" fontId="14" fillId="0" borderId="6" xfId="0" applyNumberFormat="1" applyFont="1" applyBorder="1" applyAlignment="1">
      <alignment wrapText="1"/>
    </xf>
    <xf numFmtId="164" fontId="5" fillId="0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4" fontId="14" fillId="0" borderId="6" xfId="0" applyNumberFormat="1" applyFont="1" applyBorder="1" applyAlignment="1"/>
    <xf numFmtId="2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16" fillId="0" borderId="0" xfId="0" applyNumberFormat="1" applyFont="1" applyFill="1" applyAlignment="1">
      <alignment horizontal="justify" wrapText="1"/>
    </xf>
    <xf numFmtId="0" fontId="16" fillId="0" borderId="0" xfId="0" applyFont="1" applyFill="1" applyAlignment="1">
      <alignment horizontal="justify" vertical="top" wrapText="1"/>
    </xf>
    <xf numFmtId="0" fontId="21" fillId="0" borderId="6" xfId="0" applyFont="1" applyBorder="1" applyAlignment="1">
      <alignment horizontal="left"/>
    </xf>
    <xf numFmtId="0" fontId="14" fillId="0" borderId="6" xfId="0" applyFont="1" applyFill="1" applyBorder="1"/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6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4" fontId="14" fillId="0" borderId="6" xfId="0" applyNumberFormat="1" applyFont="1" applyBorder="1" applyAlignment="1">
      <alignment horizontal="right" wrapText="1"/>
    </xf>
    <xf numFmtId="165" fontId="0" fillId="0" borderId="0" xfId="0" applyNumberFormat="1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0" fontId="18" fillId="0" borderId="10" xfId="0" applyFont="1" applyBorder="1"/>
    <xf numFmtId="4" fontId="18" fillId="0" borderId="6" xfId="0" applyNumberFormat="1" applyFont="1" applyBorder="1"/>
    <xf numFmtId="0" fontId="21" fillId="0" borderId="7" xfId="0" applyFont="1" applyFill="1" applyBorder="1" applyAlignment="1">
      <alignment horizontal="left"/>
    </xf>
    <xf numFmtId="0" fontId="18" fillId="0" borderId="0" xfId="0" applyFont="1" applyBorder="1" applyAlignment="1">
      <alignment horizontal="center"/>
    </xf>
    <xf numFmtId="4" fontId="14" fillId="0" borderId="8" xfId="0" applyNumberFormat="1" applyFont="1" applyBorder="1" applyAlignment="1">
      <alignment horizontal="right" wrapText="1"/>
    </xf>
    <xf numFmtId="0" fontId="23" fillId="0" borderId="0" xfId="0" applyFont="1"/>
    <xf numFmtId="0" fontId="14" fillId="0" borderId="0" xfId="0" applyFont="1" applyAlignment="1">
      <alignment horizontal="right"/>
    </xf>
    <xf numFmtId="165" fontId="0" fillId="0" borderId="6" xfId="0" applyNumberFormat="1" applyBorder="1" applyAlignment="1">
      <alignment horizontal="center"/>
    </xf>
    <xf numFmtId="0" fontId="23" fillId="0" borderId="0" xfId="0" applyFont="1" applyFill="1"/>
    <xf numFmtId="0" fontId="14" fillId="0" borderId="0" xfId="0" applyFont="1" applyFill="1" applyAlignment="1">
      <alignment horizontal="right"/>
    </xf>
    <xf numFmtId="164" fontId="0" fillId="0" borderId="6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167" fontId="0" fillId="0" borderId="0" xfId="0" applyNumberFormat="1"/>
    <xf numFmtId="1" fontId="5" fillId="0" borderId="6" xfId="0" applyNumberFormat="1" applyFont="1" applyFill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6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18" fillId="0" borderId="6" xfId="0" applyFont="1" applyFill="1" applyBorder="1"/>
    <xf numFmtId="0" fontId="21" fillId="0" borderId="9" xfId="0" applyFont="1" applyBorder="1" applyAlignment="1">
      <alignment horizontal="center"/>
    </xf>
    <xf numFmtId="0" fontId="21" fillId="0" borderId="11" xfId="0" applyFont="1" applyFill="1" applyBorder="1" applyAlignment="1">
      <alignment horizontal="left"/>
    </xf>
    <xf numFmtId="0" fontId="16" fillId="0" borderId="0" xfId="0" applyFont="1" applyAlignment="1">
      <alignment vertical="center"/>
    </xf>
    <xf numFmtId="0" fontId="18" fillId="0" borderId="1" xfId="0" applyFont="1" applyFill="1" applyBorder="1"/>
    <xf numFmtId="49" fontId="16" fillId="0" borderId="0" xfId="0" applyNumberFormat="1" applyFont="1" applyAlignment="1">
      <alignment horizontal="justify" vertical="center" wrapText="1"/>
    </xf>
    <xf numFmtId="3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15" fillId="0" borderId="0" xfId="0" applyFont="1"/>
    <xf numFmtId="0" fontId="22" fillId="0" borderId="0" xfId="0" applyFont="1" applyBorder="1"/>
    <xf numFmtId="4" fontId="18" fillId="0" borderId="0" xfId="0" applyNumberFormat="1" applyFont="1" applyBorder="1" applyAlignment="1"/>
    <xf numFmtId="0" fontId="5" fillId="0" borderId="0" xfId="0" applyFont="1" applyBorder="1"/>
    <xf numFmtId="2" fontId="18" fillId="0" borderId="0" xfId="0" applyNumberFormat="1" applyFont="1" applyBorder="1" applyAlignment="1"/>
    <xf numFmtId="0" fontId="9" fillId="0" borderId="0" xfId="0" applyFont="1" applyBorder="1"/>
    <xf numFmtId="0" fontId="23" fillId="0" borderId="0" xfId="0" applyFont="1" applyFill="1" applyBorder="1"/>
    <xf numFmtId="166" fontId="5" fillId="0" borderId="0" xfId="0" applyNumberFormat="1" applyFont="1" applyBorder="1" applyAlignment="1">
      <alignment horizontal="center"/>
    </xf>
    <xf numFmtId="49" fontId="16" fillId="0" borderId="0" xfId="0" applyNumberFormat="1" applyFont="1" applyFill="1" applyAlignment="1">
      <alignment horizontal="justify" vertical="center" wrapText="1"/>
    </xf>
    <xf numFmtId="0" fontId="14" fillId="0" borderId="9" xfId="0" applyFont="1" applyBorder="1" applyAlignment="1"/>
    <xf numFmtId="0" fontId="14" fillId="0" borderId="7" xfId="0" applyFont="1" applyFill="1" applyBorder="1" applyAlignment="1"/>
    <xf numFmtId="3" fontId="5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1" applyFont="1" applyBorder="1"/>
    <xf numFmtId="0" fontId="6" fillId="0" borderId="0" xfId="1" applyFont="1"/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24" name="Text Box 258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25" name="Text Box 258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26" name="Text Box 258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27" name="Text Box 258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28" name="Text Box 259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29" name="Text Box 259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30" name="Text Box 259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31" name="Text Box 259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32" name="Text Box 259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33" name="Text Box 259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34" name="Text Box 259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35" name="Text Box 259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36" name="Text Box 259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37" name="Text Box 259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38" name="Text Box 260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39" name="Text Box 260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40" name="Text Box 260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41" name="Text Box 260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42" name="Text Box 260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43" name="Text Box 260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44" name="Text Box 260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45" name="Text Box 260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46" name="Text Box 260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47" name="Text Box 260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48" name="Text Box 261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49" name="Text Box 261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50" name="Text Box 261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51" name="Text Box 261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52" name="Text Box 261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53" name="Text Box 261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54" name="Text Box 261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55" name="Text Box 261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56" name="Text Box 261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57" name="Text Box 261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58" name="Text Box 262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59" name="Text Box 262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60" name="Text Box 262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61" name="Text Box 262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62" name="Text Box 262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63" name="Text Box 262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64" name="Text Box 262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65" name="Text Box 262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66" name="Text Box 262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67" name="Text Box 262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68" name="Text Box 263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69" name="Text Box 263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70" name="Text Box 263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71" name="Text Box 263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72" name="Text Box 263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73" name="Text Box 263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74" name="Text Box 263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75" name="Text Box 263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76" name="Text Box 263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77" name="Text Box 263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78" name="Text Box 264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79" name="Text Box 264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80" name="Text Box 264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81" name="Text Box 264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82" name="Text Box 264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83" name="Text Box 268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84" name="Text Box 268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85" name="Text Box 268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86" name="Text Box 269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87" name="Text Box 269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88" name="Text Box 269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89" name="Text Box 269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90" name="Text Box 269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91" name="Text Box 269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92" name="Text Box 269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93" name="Text Box 269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94" name="Text Box 269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95" name="Text Box 269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96" name="Text Box 270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97" name="Text Box 270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98" name="Text Box 270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899" name="Text Box 270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00" name="Text Box 270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01" name="Text Box 270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02" name="Text Box 270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03" name="Text Box 270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04" name="Text Box 270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05" name="Text Box 270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06" name="Text Box 271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07" name="Text Box 271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08" name="Text Box 271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09" name="Text Box 271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10" name="Text Box 271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11" name="Text Box 271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12" name="Text Box 271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13" name="Text Box 271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14" name="Text Box 271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15" name="Text Box 271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16" name="Text Box 272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17" name="Text Box 272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18" name="Text Box 272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19" name="Text Box 272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20" name="Text Box 272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21" name="Text Box 272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22" name="Text Box 272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23" name="Text Box 272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24" name="Text Box 272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25" name="Text Box 272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26" name="Text Box 273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27" name="Text Box 273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28" name="Text Box 273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29" name="Text Box 273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30" name="Text Box 273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31" name="Text Box 273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32" name="Text Box 273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33" name="Text Box 273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34" name="Text Box 273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35" name="Text Box 273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36" name="Text Box 274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37" name="Text Box 274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38" name="Text Box 274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39" name="Text Box 274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40" name="Text Box 274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41" name="Text Box 274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42" name="Text Box 274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43" name="Text Box 274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44" name="Text Box 274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45" name="Text Box 274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46" name="Text Box 275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47" name="Text Box 275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48" name="Text Box 275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49" name="Text Box 275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50" name="Text Box 275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51" name="Text Box 275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52" name="Text Box 275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53" name="Text Box 275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54" name="Text Box 275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55" name="Text Box 275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56" name="Text Box 276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57" name="Text Box 276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58" name="Text Box 276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59" name="Text Box 276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60" name="Text Box 276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61" name="Text Box 276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62" name="Text Box 276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63" name="Text Box 276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64" name="Text Box 276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65" name="Text Box 276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66" name="Text Box 277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67" name="Text Box 277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68" name="Text Box 277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69" name="Text Box 277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70" name="Text Box 277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71" name="Text Box 277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72" name="Text Box 277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73" name="Text Box 277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74" name="Text Box 277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75" name="Text Box 277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76" name="Text Box 278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77" name="Text Box 278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78" name="Text Box 278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79" name="Text Box 278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80" name="Text Box 278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81" name="Text Box 278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82" name="Text Box 278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83" name="Text Box 278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84" name="Text Box 278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85" name="Text Box 278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86" name="Text Box 279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87" name="Text Box 279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88" name="Text Box 279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89" name="Text Box 279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90" name="Text Box 279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91" name="Text Box 279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92" name="Text Box 279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93" name="Text Box 279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94" name="Text Box 279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95" name="Text Box 279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96" name="Text Box 280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97" name="Text Box 280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98" name="Text Box 280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2999" name="Text Box 280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00" name="Text Box 280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01" name="Text Box 280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02" name="Text Box 280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03" name="Text Box 280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04" name="Text Box 280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05" name="Text Box 280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06" name="Text Box 281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07" name="Text Box 281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08" name="Text Box 281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09" name="Text Box 281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10" name="Text Box 281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11" name="Text Box 281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12" name="Text Box 281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13" name="Text Box 281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14" name="Text Box 281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15" name="Text Box 281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16" name="Text Box 282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17" name="Text Box 282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18" name="Text Box 282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19" name="Text Box 282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20" name="Text Box 282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21" name="Text Box 282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22" name="Text Box 282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23" name="Text Box 282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24" name="Text Box 282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25" name="Text Box 282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26" name="Text Box 283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27" name="Text Box 283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28" name="Text Box 283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29" name="Text Box 283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30" name="Text Box 283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31" name="Text Box 283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32" name="Text Box 283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33" name="Text Box 283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34" name="Text Box 283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35" name="Text Box 283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36" name="Text Box 284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37" name="Text Box 284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38" name="Text Box 284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39" name="Text Box 284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40" name="Text Box 284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41" name="Text Box 284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42" name="Text Box 284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43" name="Text Box 284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44" name="Text Box 284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45" name="Text Box 284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46" name="Text Box 285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47" name="Text Box 285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48" name="Text Box 285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49" name="Text Box 285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50" name="Text Box 285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51" name="Text Box 285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52" name="Text Box 285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53" name="Text Box 285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54" name="Text Box 285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55" name="Text Box 285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56" name="Text Box 286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57" name="Text Box 286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58" name="Text Box 286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59" name="Text Box 286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60" name="Text Box 286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61" name="Text Box 286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62" name="Text Box 286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63" name="Text Box 286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64" name="Text Box 286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65" name="Text Box 286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66" name="Text Box 287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67" name="Text Box 287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68" name="Text Box 287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69" name="Text Box 287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70" name="Text Box 287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71" name="Text Box 287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72" name="Text Box 287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73" name="Text Box 287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74" name="Text Box 287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75" name="Text Box 287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76" name="Text Box 288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77" name="Text Box 288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78" name="Text Box 288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79" name="Text Box 288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80" name="Text Box 288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81" name="Text Box 288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82" name="Text Box 288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83" name="Text Box 288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84" name="Text Box 288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85" name="Text Box 288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86" name="Text Box 289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87" name="Text Box 289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88" name="Text Box 289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89" name="Text Box 289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90" name="Text Box 289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91" name="Text Box 289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92" name="Text Box 289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93" name="Text Box 289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94" name="Text Box 289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95" name="Text Box 289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96" name="Text Box 290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97" name="Text Box 290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98" name="Text Box 290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099" name="Text Box 290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00" name="Text Box 290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01" name="Text Box 290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02" name="Text Box 290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03" name="Text Box 290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04" name="Text Box 290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05" name="Text Box 290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06" name="Text Box 291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07" name="Text Box 291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08" name="Text Box 291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09" name="Text Box 291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10" name="Text Box 291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11" name="Text Box 291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12" name="Text Box 291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13" name="Text Box 291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14" name="Text Box 291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15" name="Text Box 291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16" name="Text Box 292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17" name="Text Box 292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18" name="Text Box 292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19" name="Text Box 292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20" name="Text Box 292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21" name="Text Box 292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22" name="Text Box 292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23" name="Text Box 292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24" name="Text Box 292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25" name="Text Box 292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26" name="Text Box 293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27" name="Text Box 293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28" name="Text Box 293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29" name="Text Box 293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30" name="Text Box 293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31" name="Text Box 293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32" name="Text Box 293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33" name="Text Box 293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34" name="Text Box 293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35" name="Text Box 293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36" name="Text Box 294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37" name="Text Box 294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38" name="Text Box 294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39" name="Text Box 294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40" name="Text Box 294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41" name="Text Box 294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42" name="Text Box 294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43" name="Text Box 294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44" name="Text Box 294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45" name="Text Box 294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46" name="Text Box 295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47" name="Text Box 295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48" name="Text Box 295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49" name="Text Box 295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50" name="Text Box 295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51" name="Text Box 295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52" name="Text Box 295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53" name="Text Box 295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54" name="Text Box 295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55" name="Text Box 295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56" name="Text Box 296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57" name="Text Box 296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58" name="Text Box 296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59" name="Text Box 296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60" name="Text Box 296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61" name="Text Box 296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62" name="Text Box 296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63" name="Text Box 296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64" name="Text Box 296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65" name="Text Box 296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66" name="Text Box 297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67" name="Text Box 297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68" name="Text Box 297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69" name="Text Box 297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70" name="Text Box 297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71" name="Text Box 297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72" name="Text Box 297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73" name="Text Box 297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74" name="Text Box 297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75" name="Text Box 297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76" name="Text Box 298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77" name="Text Box 298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78" name="Text Box 298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79" name="Text Box 298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80" name="Text Box 298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81" name="Text Box 298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82" name="Text Box 298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83" name="Text Box 298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84" name="Text Box 298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85" name="Text Box 298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86" name="Text Box 299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87" name="Text Box 299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88" name="Text Box 299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89" name="Text Box 299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90" name="Text Box 299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91" name="Text Box 299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92" name="Text Box 299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93" name="Text Box 299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94" name="Text Box 299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95" name="Text Box 299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96" name="Text Box 300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97" name="Text Box 300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98" name="Text Box 300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199" name="Text Box 300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00" name="Text Box 300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01" name="Text Box 300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02" name="Text Box 300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03" name="Text Box 300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04" name="Text Box 300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05" name="Text Box 300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06" name="Text Box 301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07" name="Text Box 301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08" name="Text Box 301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09" name="Text Box 301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10" name="Text Box 301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11" name="Text Box 301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12" name="Text Box 301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13" name="Text Box 301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14" name="Text Box 301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15" name="Text Box 301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16" name="Text Box 302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17" name="Text Box 302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18" name="Text Box 302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19" name="Text Box 302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20" name="Text Box 302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21" name="Text Box 302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22" name="Text Box 302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23" name="Text Box 302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24" name="Text Box 302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25" name="Text Box 302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26" name="Text Box 303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27" name="Text Box 303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28" name="Text Box 303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29" name="Text Box 303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30" name="Text Box 303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31" name="Text Box 303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32" name="Text Box 303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33" name="Text Box 303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34" name="Text Box 303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35" name="Text Box 303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36" name="Text Box 304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37" name="Text Box 304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38" name="Text Box 304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39" name="Text Box 304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40" name="Text Box 304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41" name="Text Box 304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42" name="Text Box 304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43" name="Text Box 304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44" name="Text Box 304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45" name="Text Box 304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46" name="Text Box 305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47" name="Text Box 305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48" name="Text Box 305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49" name="Text Box 305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50" name="Text Box 305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51" name="Text Box 305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52" name="Text Box 305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53" name="Text Box 305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54" name="Text Box 305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55" name="Text Box 305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56" name="Text Box 306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57" name="Text Box 306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58" name="Text Box 306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59" name="Text Box 306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60" name="Text Box 306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61" name="Text Box 306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62" name="Text Box 306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63" name="Text Box 306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64" name="Text Box 306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65" name="Text Box 306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66" name="Text Box 307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67" name="Text Box 307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68" name="Text Box 307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69" name="Text Box 307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70" name="Text Box 307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71" name="Text Box 307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72" name="Text Box 307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73" name="Text Box 307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74" name="Text Box 307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75" name="Text Box 307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76" name="Text Box 308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77" name="Text Box 308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78" name="Text Box 308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79" name="Text Box 308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80" name="Text Box 308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81" name="Text Box 308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82" name="Text Box 308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83" name="Text Box 308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84" name="Text Box 308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85" name="Text Box 308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86" name="Text Box 309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87" name="Text Box 309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88" name="Text Box 309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89" name="Text Box 309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90" name="Text Box 309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91" name="Text Box 309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92" name="Text Box 309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93" name="Text Box 309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94" name="Text Box 309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95" name="Text Box 309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96" name="Text Box 310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97" name="Text Box 310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98" name="Text Box 310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299" name="Text Box 310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00" name="Text Box 310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01" name="Text Box 310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02" name="Text Box 310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03" name="Text Box 310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04" name="Text Box 310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05" name="Text Box 310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06" name="Text Box 311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07" name="Text Box 311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08" name="Text Box 311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09" name="Text Box 311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10" name="Text Box 311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11" name="Text Box 311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12" name="Text Box 311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13" name="Text Box 311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14" name="Text Box 311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15" name="Text Box 311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16" name="Text Box 312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17" name="Text Box 312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18" name="Text Box 312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19" name="Text Box 312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20" name="Text Box 312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21" name="Text Box 312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22" name="Text Box 312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23" name="Text Box 312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24" name="Text Box 312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25" name="Text Box 312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26" name="Text Box 313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27" name="Text Box 313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28" name="Text Box 313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29" name="Text Box 313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30" name="Text Box 313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31" name="Text Box 313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32" name="Text Box 313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33" name="Text Box 313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34" name="Text Box 313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35" name="Text Box 313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36" name="Text Box 314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37" name="Text Box 314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38" name="Text Box 314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39" name="Text Box 314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40" name="Text Box 314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41" name="Text Box 314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42" name="Text Box 314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43" name="Text Box 314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44" name="Text Box 314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45" name="Text Box 314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46" name="Text Box 315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47" name="Text Box 315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48" name="Text Box 315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49" name="Text Box 315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50" name="Text Box 315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51" name="Text Box 315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52" name="Text Box 315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53" name="Text Box 315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54" name="Text Box 315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55" name="Text Box 315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56" name="Text Box 316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57" name="Text Box 316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58" name="Text Box 316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59" name="Text Box 316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60" name="Text Box 316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61" name="Text Box 316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62" name="Text Box 316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63" name="Text Box 316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64" name="Text Box 316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65" name="Text Box 316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66" name="Text Box 317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67" name="Text Box 317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68" name="Text Box 317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69" name="Text Box 317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70" name="Text Box 317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71" name="Text Box 317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72" name="Text Box 317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73" name="Text Box 317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74" name="Text Box 317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75" name="Text Box 317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76" name="Text Box 318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77" name="Text Box 318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78" name="Text Box 318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79" name="Text Box 318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80" name="Text Box 318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81" name="Text Box 318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82" name="Text Box 318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83" name="Text Box 318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84" name="Text Box 318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85" name="Text Box 318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86" name="Text Box 319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87" name="Text Box 319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88" name="Text Box 319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89" name="Text Box 319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90" name="Text Box 319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91" name="Text Box 319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92" name="Text Box 319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93" name="Text Box 319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94" name="Text Box 319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95" name="Text Box 319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96" name="Text Box 320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97" name="Text Box 320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98" name="Text Box 320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399" name="Text Box 320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00" name="Text Box 320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01" name="Text Box 320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02" name="Text Box 320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03" name="Text Box 320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04" name="Text Box 320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05" name="Text Box 320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06" name="Text Box 321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07" name="Text Box 321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08" name="Text Box 321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09" name="Text Box 321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10" name="Text Box 321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11" name="Text Box 321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12" name="Text Box 321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13" name="Text Box 321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14" name="Text Box 321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15" name="Text Box 321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16" name="Text Box 322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17" name="Text Box 322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18" name="Text Box 322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19" name="Text Box 322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20" name="Text Box 322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21" name="Text Box 322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22" name="Text Box 322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23" name="Text Box 322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24" name="Text Box 322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25" name="Text Box 322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26" name="Text Box 323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27" name="Text Box 323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28" name="Text Box 323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29" name="Text Box 323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30" name="Text Box 323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31" name="Text Box 323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32" name="Text Box 323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33" name="Text Box 323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34" name="Text Box 323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35" name="Text Box 323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36" name="Text Box 324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37" name="Text Box 324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38" name="Text Box 324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39" name="Text Box 324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40" name="Text Box 324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41" name="Text Box 324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42" name="Text Box 324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43" name="Text Box 324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44" name="Text Box 324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45" name="Text Box 324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46" name="Text Box 325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47" name="Text Box 325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48" name="Text Box 325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49" name="Text Box 325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50" name="Text Box 325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51" name="Text Box 325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52" name="Text Box 325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53" name="Text Box 325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54" name="Text Box 325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55" name="Text Box 325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56" name="Text Box 326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57" name="Text Box 326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58" name="Text Box 326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59" name="Text Box 326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60" name="Text Box 326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61" name="Text Box 326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62" name="Text Box 326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63" name="Text Box 326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64" name="Text Box 326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65" name="Text Box 326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66" name="Text Box 327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67" name="Text Box 327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68" name="Text Box 327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69" name="Text Box 327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70" name="Text Box 327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71" name="Text Box 327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72" name="Text Box 327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73" name="Text Box 327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74" name="Text Box 327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75" name="Text Box 327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76" name="Text Box 328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77" name="Text Box 328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78" name="Text Box 328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79" name="Text Box 328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80" name="Text Box 328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81" name="Text Box 328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82" name="Text Box 328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83" name="Text Box 328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84" name="Text Box 328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85" name="Text Box 328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86" name="Text Box 329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87" name="Text Box 329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88" name="Text Box 329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89" name="Text Box 329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90" name="Text Box 329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91" name="Text Box 329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92" name="Text Box 329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93" name="Text Box 329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94" name="Text Box 329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95" name="Text Box 329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96" name="Text Box 330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97" name="Text Box 330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98" name="Text Box 330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499" name="Text Box 330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00" name="Text Box 330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01" name="Text Box 330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02" name="Text Box 330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03" name="Text Box 330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04" name="Text Box 330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05" name="Text Box 330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06" name="Text Box 331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07" name="Text Box 331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08" name="Text Box 331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09" name="Text Box 331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10" name="Text Box 331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11" name="Text Box 331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12" name="Text Box 331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13" name="Text Box 331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14" name="Text Box 331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15" name="Text Box 331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16" name="Text Box 332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17" name="Text Box 332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18" name="Text Box 332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19" name="Text Box 332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20" name="Text Box 332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21" name="Text Box 332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22" name="Text Box 332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23" name="Text Box 332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24" name="Text Box 332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25" name="Text Box 332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26" name="Text Box 333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27" name="Text Box 333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28" name="Text Box 333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29" name="Text Box 333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30" name="Text Box 333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31" name="Text Box 333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32" name="Text Box 333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33" name="Text Box 333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34" name="Text Box 333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35" name="Text Box 333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36" name="Text Box 334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37" name="Text Box 334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38" name="Text Box 334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39" name="Text Box 334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40" name="Text Box 334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41" name="Text Box 334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42" name="Text Box 334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43" name="Text Box 334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44" name="Text Box 334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45" name="Text Box 334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46" name="Text Box 335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47" name="Text Box 335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48" name="Text Box 335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49" name="Text Box 335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50" name="Text Box 335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51" name="Text Box 335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52" name="Text Box 335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53" name="Text Box 335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54" name="Text Box 335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55" name="Text Box 335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56" name="Text Box 336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57" name="Text Box 336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58" name="Text Box 336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59" name="Text Box 336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60" name="Text Box 336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61" name="Text Box 336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62" name="Text Box 336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63" name="Text Box 336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64" name="Text Box 336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65" name="Text Box 336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66" name="Text Box 337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67" name="Text Box 337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68" name="Text Box 337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69" name="Text Box 337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70" name="Text Box 337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71" name="Text Box 337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72" name="Text Box 337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73" name="Text Box 337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74" name="Text Box 337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75" name="Text Box 337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76" name="Text Box 338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77" name="Text Box 338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78" name="Text Box 338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79" name="Text Box 338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80" name="Text Box 338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81" name="Text Box 338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82" name="Text Box 338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83" name="Text Box 338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84" name="Text Box 338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85" name="Text Box 338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86" name="Text Box 339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87" name="Text Box 339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88" name="Text Box 339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89" name="Text Box 339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90" name="Text Box 339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91" name="Text Box 339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92" name="Text Box 339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93" name="Text Box 339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94" name="Text Box 339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95" name="Text Box 339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96" name="Text Box 340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97" name="Text Box 340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98" name="Text Box 340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599" name="Text Box 340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00" name="Text Box 340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01" name="Text Box 340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02" name="Text Box 340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03" name="Text Box 340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04" name="Text Box 340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05" name="Text Box 340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06" name="Text Box 341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07" name="Text Box 341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08" name="Text Box 341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09" name="Text Box 341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10" name="Text Box 341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11" name="Text Box 341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12" name="Text Box 341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13" name="Text Box 341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14" name="Text Box 341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15" name="Text Box 341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16" name="Text Box 342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17" name="Text Box 342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18" name="Text Box 342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19" name="Text Box 342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20" name="Text Box 342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21" name="Text Box 342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22" name="Text Box 342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23" name="Text Box 342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24" name="Text Box 342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25" name="Text Box 342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26" name="Text Box 343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27" name="Text Box 343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28" name="Text Box 343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29" name="Text Box 343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30" name="Text Box 343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31" name="Text Box 343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32" name="Text Box 343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33" name="Text Box 343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34" name="Text Box 343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35" name="Text Box 343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36" name="Text Box 344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37" name="Text Box 344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38" name="Text Box 344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39" name="Text Box 344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40" name="Text Box 344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41" name="Text Box 344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42" name="Text Box 344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43" name="Text Box 344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44" name="Text Box 344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45" name="Text Box 344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46" name="Text Box 345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47" name="Text Box 345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48" name="Text Box 345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49" name="Text Box 345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50" name="Text Box 345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51" name="Text Box 345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52" name="Text Box 345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53" name="Text Box 345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54" name="Text Box 345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55" name="Text Box 345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56" name="Text Box 346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57" name="Text Box 346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58" name="Text Box 346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59" name="Text Box 346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60" name="Text Box 346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61" name="Text Box 346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62" name="Text Box 346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63" name="Text Box 346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64" name="Text Box 346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65" name="Text Box 346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66" name="Text Box 347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67" name="Text Box 347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68" name="Text Box 347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69" name="Text Box 347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70" name="Text Box 347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71" name="Text Box 347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72" name="Text Box 347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73" name="Text Box 347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74" name="Text Box 347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75" name="Text Box 347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76" name="Text Box 348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77" name="Text Box 348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78" name="Text Box 348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79" name="Text Box 348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80" name="Text Box 348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81" name="Text Box 348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82" name="Text Box 348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83" name="Text Box 348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84" name="Text Box 348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85" name="Text Box 348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86" name="Text Box 349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87" name="Text Box 349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88" name="Text Box 349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89" name="Text Box 349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90" name="Text Box 349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91" name="Text Box 349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92" name="Text Box 349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93" name="Text Box 349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94" name="Text Box 349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95" name="Text Box 349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96" name="Text Box 350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97" name="Text Box 350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98" name="Text Box 350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699" name="Text Box 350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00" name="Text Box 350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01" name="Text Box 350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02" name="Text Box 350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03" name="Text Box 350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04" name="Text Box 350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05" name="Text Box 350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06" name="Text Box 351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07" name="Text Box 351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08" name="Text Box 351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09" name="Text Box 351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10" name="Text Box 351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11" name="Text Box 351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12" name="Text Box 351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13" name="Text Box 351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14" name="Text Box 351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15" name="Text Box 351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16" name="Text Box 352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17" name="Text Box 352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18" name="Text Box 352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19" name="Text Box 352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20" name="Text Box 352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21" name="Text Box 352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22" name="Text Box 352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23" name="Text Box 352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24" name="Text Box 352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25" name="Text Box 352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26" name="Text Box 353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27" name="Text Box 353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28" name="Text Box 353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29" name="Text Box 353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30" name="Text Box 353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31" name="Text Box 353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32" name="Text Box 353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33" name="Text Box 353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34" name="Text Box 353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35" name="Text Box 353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36" name="Text Box 354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37" name="Text Box 354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38" name="Text Box 354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39" name="Text Box 354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40" name="Text Box 354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41" name="Text Box 354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42" name="Text Box 354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43" name="Text Box 354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44" name="Text Box 354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45" name="Text Box 354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46" name="Text Box 355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47" name="Text Box 355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48" name="Text Box 355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49" name="Text Box 355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50" name="Text Box 355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51" name="Text Box 355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52" name="Text Box 355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53" name="Text Box 355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54" name="Text Box 355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55" name="Text Box 355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56" name="Text Box 356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57" name="Text Box 356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58" name="Text Box 356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59" name="Text Box 356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60" name="Text Box 356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61" name="Text Box 356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62" name="Text Box 356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63" name="Text Box 356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64" name="Text Box 356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65" name="Text Box 356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66" name="Text Box 357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67" name="Text Box 357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68" name="Text Box 357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69" name="Text Box 357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70" name="Text Box 357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71" name="Text Box 357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72" name="Text Box 357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73" name="Text Box 357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74" name="Text Box 357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75" name="Text Box 357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76" name="Text Box 358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77" name="Text Box 358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78" name="Text Box 358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79" name="Text Box 358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80" name="Text Box 358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81" name="Text Box 358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82" name="Text Box 358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83" name="Text Box 358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84" name="Text Box 358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85" name="Text Box 358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86" name="Text Box 359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87" name="Text Box 359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88" name="Text Box 359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89" name="Text Box 359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90" name="Text Box 359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91" name="Text Box 359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92" name="Text Box 359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93" name="Text Box 359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94" name="Text Box 359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95" name="Text Box 359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96" name="Text Box 360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97" name="Text Box 360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98" name="Text Box 360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799" name="Text Box 360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00" name="Text Box 360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01" name="Text Box 360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02" name="Text Box 360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03" name="Text Box 360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04" name="Text Box 360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05" name="Text Box 360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06" name="Text Box 361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07" name="Text Box 361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08" name="Text Box 361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09" name="Text Box 361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10" name="Text Box 361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11" name="Text Box 361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12" name="Text Box 361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13" name="Text Box 361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14" name="Text Box 361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15" name="Text Box 361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16" name="Text Box 362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17" name="Text Box 362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18" name="Text Box 362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19" name="Text Box 362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20" name="Text Box 362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21" name="Text Box 362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22" name="Text Box 362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23" name="Text Box 362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24" name="Text Box 362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25" name="Text Box 362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26" name="Text Box 363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27" name="Text Box 363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28" name="Text Box 363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29" name="Text Box 363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30" name="Text Box 363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31" name="Text Box 363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32" name="Text Box 363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33" name="Text Box 363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34" name="Text Box 363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35" name="Text Box 363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36" name="Text Box 364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37" name="Text Box 364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38" name="Text Box 364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39" name="Text Box 364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40" name="Text Box 364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41" name="Text Box 364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42" name="Text Box 364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43" name="Text Box 364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44" name="Text Box 364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45" name="Text Box 364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46" name="Text Box 365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47" name="Text Box 365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48" name="Text Box 365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49" name="Text Box 365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50" name="Text Box 365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51" name="Text Box 365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52" name="Text Box 365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53" name="Text Box 365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54" name="Text Box 365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55" name="Text Box 365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56" name="Text Box 366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57" name="Text Box 366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58" name="Text Box 366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59" name="Text Box 366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60" name="Text Box 366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61" name="Text Box 366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62" name="Text Box 366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63" name="Text Box 366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64" name="Text Box 366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65" name="Text Box 366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66" name="Text Box 367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67" name="Text Box 367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68" name="Text Box 367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69" name="Text Box 367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70" name="Text Box 367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71" name="Text Box 367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72" name="Text Box 367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73" name="Text Box 367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74" name="Text Box 367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75" name="Text Box 367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76" name="Text Box 368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77" name="Text Box 368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78" name="Text Box 368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79" name="Text Box 368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80" name="Text Box 368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81" name="Text Box 368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82" name="Text Box 368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83" name="Text Box 368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84" name="Text Box 368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85" name="Text Box 368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86" name="Text Box 369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87" name="Text Box 369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88" name="Text Box 369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89" name="Text Box 369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90" name="Text Box 369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91" name="Text Box 369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92" name="Text Box 369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93" name="Text Box 369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94" name="Text Box 369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95" name="Text Box 369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96" name="Text Box 370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97" name="Text Box 370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98" name="Text Box 370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899" name="Text Box 370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00" name="Text Box 370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01" name="Text Box 370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02" name="Text Box 370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03" name="Text Box 370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04" name="Text Box 370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05" name="Text Box 370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06" name="Text Box 371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07" name="Text Box 371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08" name="Text Box 371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09" name="Text Box 371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10" name="Text Box 371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11" name="Text Box 371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12" name="Text Box 371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13" name="Text Box 371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14" name="Text Box 371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15" name="Text Box 371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16" name="Text Box 372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17" name="Text Box 372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18" name="Text Box 372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19" name="Text Box 372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20" name="Text Box 372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21" name="Text Box 372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22" name="Text Box 372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23" name="Text Box 372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24" name="Text Box 372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25" name="Text Box 372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26" name="Text Box 373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27" name="Text Box 373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28" name="Text Box 373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29" name="Text Box 373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30" name="Text Box 373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31" name="Text Box 373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32" name="Text Box 373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33" name="Text Box 373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34" name="Text Box 373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35" name="Text Box 373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36" name="Text Box 374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37" name="Text Box 374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38" name="Text Box 374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39" name="Text Box 374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40" name="Text Box 374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41" name="Text Box 374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42" name="Text Box 374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43" name="Text Box 374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44" name="Text Box 374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45" name="Text Box 374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46" name="Text Box 375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47" name="Text Box 375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48" name="Text Box 375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49" name="Text Box 375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50" name="Text Box 375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51" name="Text Box 375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52" name="Text Box 375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53" name="Text Box 375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54" name="Text Box 375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55" name="Text Box 375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56" name="Text Box 376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57" name="Text Box 376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58" name="Text Box 376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59" name="Text Box 376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60" name="Text Box 376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61" name="Text Box 376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62" name="Text Box 376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63" name="Text Box 376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64" name="Text Box 376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65" name="Text Box 376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66" name="Text Box 377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67" name="Text Box 377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68" name="Text Box 377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69" name="Text Box 377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70" name="Text Box 377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71" name="Text Box 377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72" name="Text Box 377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73" name="Text Box 377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74" name="Text Box 377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75" name="Text Box 377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76" name="Text Box 378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77" name="Text Box 378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78" name="Text Box 378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79" name="Text Box 378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80" name="Text Box 378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81" name="Text Box 378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82" name="Text Box 378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83" name="Text Box 378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84" name="Text Box 378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85" name="Text Box 378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86" name="Text Box 379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87" name="Text Box 379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88" name="Text Box 379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89" name="Text Box 379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90" name="Text Box 379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91" name="Text Box 379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92" name="Text Box 379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93" name="Text Box 379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94" name="Text Box 379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95" name="Text Box 379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96" name="Text Box 380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97" name="Text Box 380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98" name="Text Box 380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3999" name="Text Box 380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00" name="Text Box 380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01" name="Text Box 380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02" name="Text Box 380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03" name="Text Box 380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04" name="Text Box 380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05" name="Text Box 380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06" name="Text Box 381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07" name="Text Box 381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08" name="Text Box 381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09" name="Text Box 381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10" name="Text Box 381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11" name="Text Box 381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12" name="Text Box 381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13" name="Text Box 381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14" name="Text Box 381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15" name="Text Box 381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16" name="Text Box 382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17" name="Text Box 382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18" name="Text Box 382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19" name="Text Box 382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20" name="Text Box 382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21" name="Text Box 382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22" name="Text Box 382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23" name="Text Box 382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24" name="Text Box 382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25" name="Text Box 382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26" name="Text Box 383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27" name="Text Box 383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28" name="Text Box 383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29" name="Text Box 383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30" name="Text Box 383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31" name="Text Box 383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32" name="Text Box 383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33" name="Text Box 383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34" name="Text Box 383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35" name="Text Box 383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36" name="Text Box 384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37" name="Text Box 384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38" name="Text Box 384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39" name="Text Box 384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40" name="Text Box 384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41" name="Text Box 384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42" name="Text Box 384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43" name="Text Box 384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44" name="Text Box 384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45" name="Text Box 384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46" name="Text Box 385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47" name="Text Box 385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48" name="Text Box 385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49" name="Text Box 385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50" name="Text Box 385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51" name="Text Box 385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52" name="Text Box 385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53" name="Text Box 385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54" name="Text Box 385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55" name="Text Box 385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56" name="Text Box 386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57" name="Text Box 386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58" name="Text Box 386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59" name="Text Box 386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60" name="Text Box 386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61" name="Text Box 386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62" name="Text Box 386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63" name="Text Box 386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64" name="Text Box 386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65" name="Text Box 386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66" name="Text Box 387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67" name="Text Box 387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68" name="Text Box 387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69" name="Text Box 387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70" name="Text Box 387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71" name="Text Box 387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72" name="Text Box 387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73" name="Text Box 387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74" name="Text Box 387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75" name="Text Box 387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76" name="Text Box 388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77" name="Text Box 388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78" name="Text Box 388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79" name="Text Box 388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80" name="Text Box 388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81" name="Text Box 388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82" name="Text Box 388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83" name="Text Box 388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84" name="Text Box 388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85" name="Text Box 388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86" name="Text Box 389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87" name="Text Box 389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88" name="Text Box 389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89" name="Text Box 389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90" name="Text Box 389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91" name="Text Box 389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92" name="Text Box 389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93" name="Text Box 389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94" name="Text Box 389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95" name="Text Box 389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96" name="Text Box 390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97" name="Text Box 390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98" name="Text Box 390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099" name="Text Box 390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00" name="Text Box 390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01" name="Text Box 390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02" name="Text Box 390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03" name="Text Box 390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04" name="Text Box 390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05" name="Text Box 390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06" name="Text Box 391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07" name="Text Box 391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08" name="Text Box 391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09" name="Text Box 391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10" name="Text Box 391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11" name="Text Box 391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12" name="Text Box 391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13" name="Text Box 391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14" name="Text Box 391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15" name="Text Box 391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16" name="Text Box 392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17" name="Text Box 392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18" name="Text Box 392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19" name="Text Box 392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20" name="Text Box 392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21" name="Text Box 392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22" name="Text Box 392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23" name="Text Box 392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24" name="Text Box 392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25" name="Text Box 392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26" name="Text Box 393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27" name="Text Box 393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28" name="Text Box 393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29" name="Text Box 393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30" name="Text Box 393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31" name="Text Box 393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32" name="Text Box 393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33" name="Text Box 393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34" name="Text Box 393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35" name="Text Box 393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36" name="Text Box 394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37" name="Text Box 394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38" name="Text Box 394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39" name="Text Box 394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40" name="Text Box 394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41" name="Text Box 394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42" name="Text Box 394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43" name="Text Box 394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44" name="Text Box 394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45" name="Text Box 394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46" name="Text Box 395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47" name="Text Box 395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48" name="Text Box 395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49" name="Text Box 395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50" name="Text Box 395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51" name="Text Box 395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52" name="Text Box 395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53" name="Text Box 395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54" name="Text Box 395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55" name="Text Box 395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56" name="Text Box 396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57" name="Text Box 396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58" name="Text Box 396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59" name="Text Box 396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60" name="Text Box 396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61" name="Text Box 396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62" name="Text Box 396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63" name="Text Box 396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64" name="Text Box 396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65" name="Text Box 396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66" name="Text Box 397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67" name="Text Box 397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68" name="Text Box 397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69" name="Text Box 397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70" name="Text Box 397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71" name="Text Box 397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72" name="Text Box 397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73" name="Text Box 397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74" name="Text Box 397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75" name="Text Box 397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76" name="Text Box 398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77" name="Text Box 398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78" name="Text Box 398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79" name="Text Box 398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80" name="Text Box 398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81" name="Text Box 398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82" name="Text Box 398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83" name="Text Box 398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84" name="Text Box 398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85" name="Text Box 398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86" name="Text Box 399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87" name="Text Box 399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88" name="Text Box 399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89" name="Text Box 399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90" name="Text Box 399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91" name="Text Box 399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92" name="Text Box 399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93" name="Text Box 399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94" name="Text Box 399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95" name="Text Box 399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96" name="Text Box 400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97" name="Text Box 400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98" name="Text Box 400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199" name="Text Box 400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00" name="Text Box 400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01" name="Text Box 400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02" name="Text Box 400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03" name="Text Box 400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04" name="Text Box 400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05" name="Text Box 400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06" name="Text Box 401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07" name="Text Box 401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08" name="Text Box 401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09" name="Text Box 401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10" name="Text Box 401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11" name="Text Box 401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12" name="Text Box 401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13" name="Text Box 401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14" name="Text Box 401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15" name="Text Box 401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16" name="Text Box 402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17" name="Text Box 402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18" name="Text Box 402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19" name="Text Box 402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20" name="Text Box 402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21" name="Text Box 402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22" name="Text Box 402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23" name="Text Box 402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24" name="Text Box 402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25" name="Text Box 402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26" name="Text Box 403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27" name="Text Box 403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28" name="Text Box 403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29" name="Text Box 403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30" name="Text Box 403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31" name="Text Box 403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32" name="Text Box 403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33" name="Text Box 403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34" name="Text Box 403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35" name="Text Box 403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36" name="Text Box 404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37" name="Text Box 404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38" name="Text Box 404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39" name="Text Box 404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40" name="Text Box 404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41" name="Text Box 404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42" name="Text Box 404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43" name="Text Box 404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44" name="Text Box 404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45" name="Text Box 404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46" name="Text Box 405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47" name="Text Box 405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48" name="Text Box 405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49" name="Text Box 405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50" name="Text Box 405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51" name="Text Box 405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52" name="Text Box 405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53" name="Text Box 405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54" name="Text Box 405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55" name="Text Box 405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56" name="Text Box 406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57" name="Text Box 406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58" name="Text Box 406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59" name="Text Box 406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60" name="Text Box 406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61" name="Text Box 406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62" name="Text Box 406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63" name="Text Box 406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64" name="Text Box 406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65" name="Text Box 406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66" name="Text Box 407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67" name="Text Box 407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68" name="Text Box 407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69" name="Text Box 407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70" name="Text Box 407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71" name="Text Box 407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72" name="Text Box 407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73" name="Text Box 407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74" name="Text Box 407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75" name="Text Box 407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76" name="Text Box 408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77" name="Text Box 408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78" name="Text Box 408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79" name="Text Box 408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80" name="Text Box 408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81" name="Text Box 408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82" name="Text Box 408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83" name="Text Box 408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84" name="Text Box 408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85" name="Text Box 408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86" name="Text Box 409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87" name="Text Box 409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88" name="Text Box 409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89" name="Text Box 409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90" name="Text Box 409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91" name="Text Box 409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92" name="Text Box 409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93" name="Text Box 409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94" name="Text Box 409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95" name="Text Box 409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96" name="Text Box 410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97" name="Text Box 410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98" name="Text Box 410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299" name="Text Box 410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00" name="Text Box 410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01" name="Text Box 410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02" name="Text Box 410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03" name="Text Box 410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04" name="Text Box 410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05" name="Text Box 410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06" name="Text Box 411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07" name="Text Box 411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08" name="Text Box 411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09" name="Text Box 411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10" name="Text Box 411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11" name="Text Box 411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12" name="Text Box 411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13" name="Text Box 411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14" name="Text Box 411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15" name="Text Box 411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16" name="Text Box 412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17" name="Text Box 412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18" name="Text Box 412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19" name="Text Box 412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20" name="Text Box 412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21" name="Text Box 412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22" name="Text Box 412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23" name="Text Box 412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24" name="Text Box 412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25" name="Text Box 412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26" name="Text Box 413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27" name="Text Box 413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28" name="Text Box 413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29" name="Text Box 413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30" name="Text Box 413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31" name="Text Box 413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32" name="Text Box 413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33" name="Text Box 413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34" name="Text Box 413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35" name="Text Box 413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36" name="Text Box 414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37" name="Text Box 414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38" name="Text Box 414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39" name="Text Box 414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40" name="Text Box 414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41" name="Text Box 414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42" name="Text Box 414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43" name="Text Box 414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44" name="Text Box 414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45" name="Text Box 414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46" name="Text Box 415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47" name="Text Box 415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48" name="Text Box 415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49" name="Text Box 415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50" name="Text Box 415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51" name="Text Box 415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52" name="Text Box 415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53" name="Text Box 415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54" name="Text Box 415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55" name="Text Box 415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56" name="Text Box 416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57" name="Text Box 416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58" name="Text Box 416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59" name="Text Box 416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60" name="Text Box 416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61" name="Text Box 416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62" name="Text Box 416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63" name="Text Box 416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64" name="Text Box 416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65" name="Text Box 416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66" name="Text Box 417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67" name="Text Box 417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68" name="Text Box 417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69" name="Text Box 417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70" name="Text Box 417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71" name="Text Box 417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72" name="Text Box 417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73" name="Text Box 417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74" name="Text Box 417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75" name="Text Box 417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76" name="Text Box 418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77" name="Text Box 418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78" name="Text Box 418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79" name="Text Box 418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80" name="Text Box 418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81" name="Text Box 418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82" name="Text Box 418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83" name="Text Box 418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84" name="Text Box 418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85" name="Text Box 418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86" name="Text Box 419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87" name="Text Box 419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88" name="Text Box 419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89" name="Text Box 419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90" name="Text Box 419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91" name="Text Box 419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92" name="Text Box 419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93" name="Text Box 419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94" name="Text Box 419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95" name="Text Box 419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96" name="Text Box 420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97" name="Text Box 420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98" name="Text Box 420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399" name="Text Box 420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00" name="Text Box 420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01" name="Text Box 420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02" name="Text Box 420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03" name="Text Box 420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04" name="Text Box 420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05" name="Text Box 420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06" name="Text Box 421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07" name="Text Box 421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08" name="Text Box 421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09" name="Text Box 421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10" name="Text Box 421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11" name="Text Box 421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12" name="Text Box 421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13" name="Text Box 421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14" name="Text Box 421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15" name="Text Box 421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16" name="Text Box 422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17" name="Text Box 422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18" name="Text Box 422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19" name="Text Box 422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20" name="Text Box 422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21" name="Text Box 422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22" name="Text Box 422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23" name="Text Box 422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24" name="Text Box 422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25" name="Text Box 422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26" name="Text Box 423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27" name="Text Box 423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28" name="Text Box 423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29" name="Text Box 423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30" name="Text Box 423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31" name="Text Box 423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32" name="Text Box 423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33" name="Text Box 423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34" name="Text Box 423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35" name="Text Box 423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36" name="Text Box 424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37" name="Text Box 424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38" name="Text Box 424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39" name="Text Box 424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40" name="Text Box 424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41" name="Text Box 424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42" name="Text Box 424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43" name="Text Box 424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44" name="Text Box 424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45" name="Text Box 424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46" name="Text Box 425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47" name="Text Box 425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48" name="Text Box 425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49" name="Text Box 425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50" name="Text Box 425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51" name="Text Box 425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52" name="Text Box 425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53" name="Text Box 425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54" name="Text Box 425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55" name="Text Box 425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56" name="Text Box 426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57" name="Text Box 426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58" name="Text Box 426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59" name="Text Box 426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60" name="Text Box 426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61" name="Text Box 426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62" name="Text Box 426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63" name="Text Box 426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64" name="Text Box 426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65" name="Text Box 426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66" name="Text Box 427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67" name="Text Box 427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68" name="Text Box 427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69" name="Text Box 427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70" name="Text Box 427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71" name="Text Box 427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72" name="Text Box 427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73" name="Text Box 427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74" name="Text Box 427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75" name="Text Box 427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76" name="Text Box 428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77" name="Text Box 428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78" name="Text Box 428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79" name="Text Box 428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80" name="Text Box 428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81" name="Text Box 428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82" name="Text Box 428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83" name="Text Box 428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84" name="Text Box 428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85" name="Text Box 428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86" name="Text Box 429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87" name="Text Box 429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88" name="Text Box 429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89" name="Text Box 429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90" name="Text Box 429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91" name="Text Box 429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92" name="Text Box 429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93" name="Text Box 429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94" name="Text Box 429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95" name="Text Box 429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96" name="Text Box 430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97" name="Text Box 430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98" name="Text Box 430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499" name="Text Box 430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00" name="Text Box 430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01" name="Text Box 430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02" name="Text Box 430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03" name="Text Box 430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04" name="Text Box 430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05" name="Text Box 430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06" name="Text Box 431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07" name="Text Box 431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08" name="Text Box 431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09" name="Text Box 431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10" name="Text Box 431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11" name="Text Box 431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12" name="Text Box 431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13" name="Text Box 431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14" name="Text Box 431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15" name="Text Box 431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16" name="Text Box 432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17" name="Text Box 432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18" name="Text Box 432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19" name="Text Box 432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20" name="Text Box 432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21" name="Text Box 432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22" name="Text Box 432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23" name="Text Box 432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24" name="Text Box 432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25" name="Text Box 432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26" name="Text Box 433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27" name="Text Box 433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28" name="Text Box 433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29" name="Text Box 433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30" name="Text Box 433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31" name="Text Box 433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32" name="Text Box 433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33" name="Text Box 433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34" name="Text Box 433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35" name="Text Box 433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36" name="Text Box 434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37" name="Text Box 434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38" name="Text Box 434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39" name="Text Box 434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40" name="Text Box 434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41" name="Text Box 434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42" name="Text Box 434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43" name="Text Box 434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44" name="Text Box 434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45" name="Text Box 434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46" name="Text Box 435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47" name="Text Box 435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48" name="Text Box 435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49" name="Text Box 435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50" name="Text Box 435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51" name="Text Box 435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52" name="Text Box 435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53" name="Text Box 435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54" name="Text Box 435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55" name="Text Box 435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56" name="Text Box 436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57" name="Text Box 436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58" name="Text Box 436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59" name="Text Box 436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60" name="Text Box 436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61" name="Text Box 436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62" name="Text Box 436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63" name="Text Box 436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64" name="Text Box 436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65" name="Text Box 436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66" name="Text Box 437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67" name="Text Box 437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68" name="Text Box 437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69" name="Text Box 437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70" name="Text Box 437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71" name="Text Box 437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72" name="Text Box 437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73" name="Text Box 437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74" name="Text Box 437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75" name="Text Box 437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76" name="Text Box 438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77" name="Text Box 438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78" name="Text Box 438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79" name="Text Box 438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80" name="Text Box 438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81" name="Text Box 438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82" name="Text Box 438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83" name="Text Box 438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84" name="Text Box 438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85" name="Text Box 438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86" name="Text Box 439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87" name="Text Box 439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88" name="Text Box 439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89" name="Text Box 439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90" name="Text Box 439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91" name="Text Box 439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92" name="Text Box 439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93" name="Text Box 439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94" name="Text Box 439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95" name="Text Box 439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96" name="Text Box 440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97" name="Text Box 440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98" name="Text Box 440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599" name="Text Box 440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00" name="Text Box 440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01" name="Text Box 440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02" name="Text Box 440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03" name="Text Box 440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04" name="Text Box 440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05" name="Text Box 440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06" name="Text Box 441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07" name="Text Box 441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08" name="Text Box 441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09" name="Text Box 441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10" name="Text Box 441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11" name="Text Box 441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12" name="Text Box 441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13" name="Text Box 441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14" name="Text Box 441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15" name="Text Box 441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16" name="Text Box 442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17" name="Text Box 442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18" name="Text Box 442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19" name="Text Box 442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20" name="Text Box 442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21" name="Text Box 442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22" name="Text Box 442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23" name="Text Box 442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24" name="Text Box 442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25" name="Text Box 442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26" name="Text Box 443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27" name="Text Box 443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28" name="Text Box 443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29" name="Text Box 443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30" name="Text Box 443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31" name="Text Box 443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32" name="Text Box 443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33" name="Text Box 443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34" name="Text Box 443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35" name="Text Box 443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36" name="Text Box 444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37" name="Text Box 444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38" name="Text Box 444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39" name="Text Box 444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40" name="Text Box 444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41" name="Text Box 444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42" name="Text Box 444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43" name="Text Box 444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44" name="Text Box 444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45" name="Text Box 444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46" name="Text Box 445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47" name="Text Box 445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48" name="Text Box 445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49" name="Text Box 445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50" name="Text Box 445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51" name="Text Box 445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52" name="Text Box 445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53" name="Text Box 445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54" name="Text Box 445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55" name="Text Box 445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56" name="Text Box 446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57" name="Text Box 446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58" name="Text Box 446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59" name="Text Box 446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60" name="Text Box 446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61" name="Text Box 446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62" name="Text Box 446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63" name="Text Box 446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64" name="Text Box 446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65" name="Text Box 446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66" name="Text Box 447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67" name="Text Box 447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68" name="Text Box 447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69" name="Text Box 447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70" name="Text Box 447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71" name="Text Box 447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72" name="Text Box 447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73" name="Text Box 447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74" name="Text Box 447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75" name="Text Box 447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76" name="Text Box 448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77" name="Text Box 448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78" name="Text Box 448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79" name="Text Box 448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80" name="Text Box 448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81" name="Text Box 448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82" name="Text Box 448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83" name="Text Box 448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84" name="Text Box 448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85" name="Text Box 448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86" name="Text Box 449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87" name="Text Box 449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88" name="Text Box 449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89" name="Text Box 449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90" name="Text Box 449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91" name="Text Box 449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92" name="Text Box 449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93" name="Text Box 449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94" name="Text Box 449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95" name="Text Box 449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96" name="Text Box 450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97" name="Text Box 450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98" name="Text Box 450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699" name="Text Box 450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00" name="Text Box 450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01" name="Text Box 450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02" name="Text Box 450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03" name="Text Box 450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04" name="Text Box 450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05" name="Text Box 450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06" name="Text Box 451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07" name="Text Box 451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08" name="Text Box 451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09" name="Text Box 451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10" name="Text Box 451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11" name="Text Box 451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12" name="Text Box 451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13" name="Text Box 451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14" name="Text Box 451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15" name="Text Box 451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16" name="Text Box 452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17" name="Text Box 452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18" name="Text Box 452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19" name="Text Box 452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20" name="Text Box 452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21" name="Text Box 452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22" name="Text Box 452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23" name="Text Box 452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24" name="Text Box 452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25" name="Text Box 452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26" name="Text Box 453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27" name="Text Box 453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28" name="Text Box 453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29" name="Text Box 453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30" name="Text Box 453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31" name="Text Box 453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32" name="Text Box 453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33" name="Text Box 453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34" name="Text Box 453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35" name="Text Box 453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36" name="Text Box 454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37" name="Text Box 454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38" name="Text Box 454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39" name="Text Box 454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40" name="Text Box 454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41" name="Text Box 454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42" name="Text Box 454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43" name="Text Box 454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44" name="Text Box 454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45" name="Text Box 454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46" name="Text Box 455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47" name="Text Box 455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48" name="Text Box 455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49" name="Text Box 455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50" name="Text Box 455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51" name="Text Box 455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52" name="Text Box 455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53" name="Text Box 455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54" name="Text Box 455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55" name="Text Box 455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56" name="Text Box 456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57" name="Text Box 456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58" name="Text Box 456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59" name="Text Box 456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60" name="Text Box 456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61" name="Text Box 456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62" name="Text Box 456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63" name="Text Box 456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64" name="Text Box 456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65" name="Text Box 456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66" name="Text Box 457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67" name="Text Box 457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68" name="Text Box 457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69" name="Text Box 457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70" name="Text Box 457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71" name="Text Box 457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72" name="Text Box 457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73" name="Text Box 457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74" name="Text Box 457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75" name="Text Box 457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76" name="Text Box 458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77" name="Text Box 458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78" name="Text Box 458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79" name="Text Box 458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80" name="Text Box 458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81" name="Text Box 458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82" name="Text Box 458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83" name="Text Box 458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84" name="Text Box 458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85" name="Text Box 458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86" name="Text Box 459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87" name="Text Box 459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88" name="Text Box 459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89" name="Text Box 459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90" name="Text Box 459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91" name="Text Box 459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92" name="Text Box 459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93" name="Text Box 459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94" name="Text Box 459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95" name="Text Box 459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96" name="Text Box 460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97" name="Text Box 460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98" name="Text Box 460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799" name="Text Box 460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00" name="Text Box 460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01" name="Text Box 460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02" name="Text Box 460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03" name="Text Box 460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04" name="Text Box 460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05" name="Text Box 460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06" name="Text Box 461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07" name="Text Box 461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08" name="Text Box 461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09" name="Text Box 461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10" name="Text Box 461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11" name="Text Box 461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12" name="Text Box 461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13" name="Text Box 461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14" name="Text Box 461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15" name="Text Box 461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16" name="Text Box 462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17" name="Text Box 462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18" name="Text Box 462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19" name="Text Box 462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20" name="Text Box 462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21" name="Text Box 462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22" name="Text Box 462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23" name="Text Box 462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24" name="Text Box 462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25" name="Text Box 462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26" name="Text Box 463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27" name="Text Box 463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28" name="Text Box 463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29" name="Text Box 463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30" name="Text Box 463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31" name="Text Box 463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32" name="Text Box 463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33" name="Text Box 463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34" name="Text Box 463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35" name="Text Box 463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36" name="Text Box 464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37" name="Text Box 464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38" name="Text Box 464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39" name="Text Box 464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40" name="Text Box 464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41" name="Text Box 464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42" name="Text Box 464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43" name="Text Box 464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44" name="Text Box 464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45" name="Text Box 464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46" name="Text Box 465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47" name="Text Box 465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48" name="Text Box 465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49" name="Text Box 465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50" name="Text Box 465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51" name="Text Box 465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52" name="Text Box 465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53" name="Text Box 465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54" name="Text Box 465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55" name="Text Box 465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56" name="Text Box 466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57" name="Text Box 466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58" name="Text Box 466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59" name="Text Box 466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60" name="Text Box 466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61" name="Text Box 466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62" name="Text Box 466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63" name="Text Box 466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64" name="Text Box 466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65" name="Text Box 466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66" name="Text Box 467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67" name="Text Box 467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68" name="Text Box 467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69" name="Text Box 467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70" name="Text Box 467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71" name="Text Box 467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72" name="Text Box 467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73" name="Text Box 467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74" name="Text Box 467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75" name="Text Box 467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76" name="Text Box 468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77" name="Text Box 468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78" name="Text Box 468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79" name="Text Box 468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80" name="Text Box 468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81" name="Text Box 468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82" name="Text Box 468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83" name="Text Box 468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84" name="Text Box 468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85" name="Text Box 468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86" name="Text Box 469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87" name="Text Box 469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88" name="Text Box 469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89" name="Text Box 469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90" name="Text Box 469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91" name="Text Box 469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92" name="Text Box 469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93" name="Text Box 469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94" name="Text Box 469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95" name="Text Box 469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96" name="Text Box 470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97" name="Text Box 470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98" name="Text Box 470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899" name="Text Box 470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00" name="Text Box 470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01" name="Text Box 470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02" name="Text Box 470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03" name="Text Box 470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04" name="Text Box 470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05" name="Text Box 470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06" name="Text Box 471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07" name="Text Box 471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08" name="Text Box 471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09" name="Text Box 471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10" name="Text Box 471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11" name="Text Box 471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12" name="Text Box 471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13" name="Text Box 471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14" name="Text Box 471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15" name="Text Box 471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16" name="Text Box 472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17" name="Text Box 472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18" name="Text Box 472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19" name="Text Box 472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20" name="Text Box 472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21" name="Text Box 472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22" name="Text Box 472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23" name="Text Box 472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24" name="Text Box 472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25" name="Text Box 472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26" name="Text Box 473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27" name="Text Box 473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28" name="Text Box 473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29" name="Text Box 473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30" name="Text Box 473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31" name="Text Box 473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32" name="Text Box 473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33" name="Text Box 473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34" name="Text Box 473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35" name="Text Box 473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36" name="Text Box 474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37" name="Text Box 474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38" name="Text Box 474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39" name="Text Box 474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40" name="Text Box 474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41" name="Text Box 474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42" name="Text Box 474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43" name="Text Box 474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44" name="Text Box 474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45" name="Text Box 474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46" name="Text Box 475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47" name="Text Box 475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48" name="Text Box 475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49" name="Text Box 475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50" name="Text Box 475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51" name="Text Box 475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52" name="Text Box 475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53" name="Text Box 475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54" name="Text Box 475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55" name="Text Box 475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56" name="Text Box 476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57" name="Text Box 476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58" name="Text Box 476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59" name="Text Box 476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60" name="Text Box 476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61" name="Text Box 476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62" name="Text Box 476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63" name="Text Box 476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64" name="Text Box 476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65" name="Text Box 476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66" name="Text Box 477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67" name="Text Box 477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68" name="Text Box 477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69" name="Text Box 477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70" name="Text Box 477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71" name="Text Box 477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72" name="Text Box 477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73" name="Text Box 477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74" name="Text Box 477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75" name="Text Box 477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76" name="Text Box 478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77" name="Text Box 478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78" name="Text Box 478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79" name="Text Box 478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80" name="Text Box 478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81" name="Text Box 478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82" name="Text Box 478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83" name="Text Box 478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84" name="Text Box 478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85" name="Text Box 478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86" name="Text Box 479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87" name="Text Box 479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88" name="Text Box 479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89" name="Text Box 479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90" name="Text Box 479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91" name="Text Box 479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92" name="Text Box 479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93" name="Text Box 479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94" name="Text Box 479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95" name="Text Box 479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96" name="Text Box 480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97" name="Text Box 480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98" name="Text Box 480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4999" name="Text Box 480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00" name="Text Box 480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01" name="Text Box 480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02" name="Text Box 480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03" name="Text Box 480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04" name="Text Box 480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05" name="Text Box 480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06" name="Text Box 481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07" name="Text Box 481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08" name="Text Box 481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09" name="Text Box 481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10" name="Text Box 481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11" name="Text Box 481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12" name="Text Box 481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13" name="Text Box 481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14" name="Text Box 481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15" name="Text Box 481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16" name="Text Box 482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17" name="Text Box 482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18" name="Text Box 482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19" name="Text Box 482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20" name="Text Box 482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21" name="Text Box 482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22" name="Text Box 482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23" name="Text Box 482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24" name="Text Box 482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25" name="Text Box 482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26" name="Text Box 483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27" name="Text Box 483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28" name="Text Box 483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29" name="Text Box 483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30" name="Text Box 483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31" name="Text Box 483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32" name="Text Box 483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33" name="Text Box 483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34" name="Text Box 483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35" name="Text Box 483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36" name="Text Box 484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37" name="Text Box 484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38" name="Text Box 484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39" name="Text Box 484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40" name="Text Box 484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41" name="Text Box 484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42" name="Text Box 484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43" name="Text Box 484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44" name="Text Box 484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45" name="Text Box 484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46" name="Text Box 485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47" name="Text Box 485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48" name="Text Box 485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49" name="Text Box 485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50" name="Text Box 485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51" name="Text Box 485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52" name="Text Box 485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53" name="Text Box 485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54" name="Text Box 485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55" name="Text Box 485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56" name="Text Box 486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57" name="Text Box 486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58" name="Text Box 486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59" name="Text Box 486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60" name="Text Box 486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61" name="Text Box 486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62" name="Text Box 486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63" name="Text Box 486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64" name="Text Box 486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65" name="Text Box 486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66" name="Text Box 487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67" name="Text Box 487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68" name="Text Box 487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69" name="Text Box 487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70" name="Text Box 487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71" name="Text Box 487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72" name="Text Box 487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73" name="Text Box 487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74" name="Text Box 487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75" name="Text Box 487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76" name="Text Box 488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77" name="Text Box 488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78" name="Text Box 488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79" name="Text Box 488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80" name="Text Box 488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81" name="Text Box 488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82" name="Text Box 488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83" name="Text Box 488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84" name="Text Box 488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85" name="Text Box 488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86" name="Text Box 489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87" name="Text Box 489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88" name="Text Box 489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89" name="Text Box 489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90" name="Text Box 489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91" name="Text Box 489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92" name="Text Box 489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93" name="Text Box 489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94" name="Text Box 489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95" name="Text Box 489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96" name="Text Box 490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97" name="Text Box 490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98" name="Text Box 490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099" name="Text Box 490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00" name="Text Box 490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01" name="Text Box 490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02" name="Text Box 490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03" name="Text Box 490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04" name="Text Box 490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05" name="Text Box 490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06" name="Text Box 491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07" name="Text Box 491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08" name="Text Box 491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09" name="Text Box 491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10" name="Text Box 491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11" name="Text Box 491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12" name="Text Box 491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13" name="Text Box 491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14" name="Text Box 491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15" name="Text Box 491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16" name="Text Box 492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17" name="Text Box 492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18" name="Text Box 492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19" name="Text Box 492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20" name="Text Box 492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21" name="Text Box 492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22" name="Text Box 492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23" name="Text Box 492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24" name="Text Box 492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25" name="Text Box 492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26" name="Text Box 493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27" name="Text Box 493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28" name="Text Box 493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29" name="Text Box 493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30" name="Text Box 493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31" name="Text Box 493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32" name="Text Box 493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33" name="Text Box 493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34" name="Text Box 493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35" name="Text Box 493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36" name="Text Box 494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37" name="Text Box 494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38" name="Text Box 494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39" name="Text Box 494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40" name="Text Box 494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41" name="Text Box 494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42" name="Text Box 494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43" name="Text Box 494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44" name="Text Box 494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45" name="Text Box 494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46" name="Text Box 495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47" name="Text Box 495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48" name="Text Box 495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49" name="Text Box 495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50" name="Text Box 495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51" name="Text Box 495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52" name="Text Box 495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53" name="Text Box 495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54" name="Text Box 495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55" name="Text Box 495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56" name="Text Box 496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57" name="Text Box 496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58" name="Text Box 496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59" name="Text Box 496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60" name="Text Box 496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61" name="Text Box 496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62" name="Text Box 496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63" name="Text Box 496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64" name="Text Box 496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65" name="Text Box 496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66" name="Text Box 497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67" name="Text Box 497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68" name="Text Box 497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69" name="Text Box 497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70" name="Text Box 497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71" name="Text Box 497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72" name="Text Box 497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73" name="Text Box 497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74" name="Text Box 497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75" name="Text Box 497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76" name="Text Box 498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77" name="Text Box 498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78" name="Text Box 498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79" name="Text Box 498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80" name="Text Box 498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81" name="Text Box 498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82" name="Text Box 498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83" name="Text Box 498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84" name="Text Box 498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85" name="Text Box 498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86" name="Text Box 499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87" name="Text Box 499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88" name="Text Box 499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89" name="Text Box 499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90" name="Text Box 499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91" name="Text Box 499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92" name="Text Box 499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93" name="Text Box 499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94" name="Text Box 499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95" name="Text Box 499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96" name="Text Box 500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97" name="Text Box 500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98" name="Text Box 500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199" name="Text Box 500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00" name="Text Box 500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01" name="Text Box 500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02" name="Text Box 500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03" name="Text Box 500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04" name="Text Box 500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05" name="Text Box 500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06" name="Text Box 501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07" name="Text Box 501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08" name="Text Box 501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09" name="Text Box 501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10" name="Text Box 501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11" name="Text Box 501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12" name="Text Box 501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13" name="Text Box 501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14" name="Text Box 501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15" name="Text Box 501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16" name="Text Box 502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17" name="Text Box 502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18" name="Text Box 502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19" name="Text Box 502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20" name="Text Box 502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21" name="Text Box 502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22" name="Text Box 502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23" name="Text Box 502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24" name="Text Box 502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25" name="Text Box 502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26" name="Text Box 503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27" name="Text Box 503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28" name="Text Box 503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29" name="Text Box 503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30" name="Text Box 503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31" name="Text Box 503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32" name="Text Box 503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33" name="Text Box 503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34" name="Text Box 503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35" name="Text Box 503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36" name="Text Box 504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37" name="Text Box 504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38" name="Text Box 504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39" name="Text Box 504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40" name="Text Box 504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41" name="Text Box 504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42" name="Text Box 504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43" name="Text Box 504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44" name="Text Box 504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45" name="Text Box 504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46" name="Text Box 505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47" name="Text Box 505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48" name="Text Box 505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49" name="Text Box 505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50" name="Text Box 505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51" name="Text Box 505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52" name="Text Box 505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53" name="Text Box 505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54" name="Text Box 505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55" name="Text Box 505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56" name="Text Box 506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57" name="Text Box 506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58" name="Text Box 506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59" name="Text Box 506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60" name="Text Box 506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61" name="Text Box 506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62" name="Text Box 506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63" name="Text Box 506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64" name="Text Box 506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65" name="Text Box 506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66" name="Text Box 507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67" name="Text Box 507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68" name="Text Box 507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69" name="Text Box 507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70" name="Text Box 507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71" name="Text Box 507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72" name="Text Box 507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73" name="Text Box 507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74" name="Text Box 507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75" name="Text Box 507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76" name="Text Box 508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77" name="Text Box 508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78" name="Text Box 508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79" name="Text Box 508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80" name="Text Box 508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81" name="Text Box 508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82" name="Text Box 508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83" name="Text Box 508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84" name="Text Box 508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85" name="Text Box 508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86" name="Text Box 509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87" name="Text Box 509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88" name="Text Box 509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89" name="Text Box 509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90" name="Text Box 509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91" name="Text Box 509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92" name="Text Box 509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93" name="Text Box 509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94" name="Text Box 509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95" name="Text Box 509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96" name="Text Box 510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97" name="Text Box 510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98" name="Text Box 510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299" name="Text Box 510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00" name="Text Box 510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01" name="Text Box 510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02" name="Text Box 510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03" name="Text Box 510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04" name="Text Box 510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05" name="Text Box 510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06" name="Text Box 511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07" name="Text Box 511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08" name="Text Box 511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09" name="Text Box 511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10" name="Text Box 511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11" name="Text Box 511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12" name="Text Box 511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13" name="Text Box 511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14" name="Text Box 511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15" name="Text Box 511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16" name="Text Box 512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17" name="Text Box 512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18" name="Text Box 512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19" name="Text Box 512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20" name="Text Box 512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21" name="Text Box 512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22" name="Text Box 512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23" name="Text Box 512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24" name="Text Box 512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25" name="Text Box 512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26" name="Text Box 513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27" name="Text Box 513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28" name="Text Box 513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29" name="Text Box 513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30" name="Text Box 513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31" name="Text Box 513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32" name="Text Box 513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33" name="Text Box 513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34" name="Text Box 513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35" name="Text Box 513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36" name="Text Box 514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37" name="Text Box 514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38" name="Text Box 514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39" name="Text Box 514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40" name="Text Box 514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41" name="Text Box 514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42" name="Text Box 514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43" name="Text Box 514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44" name="Text Box 514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45" name="Text Box 514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46" name="Text Box 515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47" name="Text Box 515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48" name="Text Box 515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49" name="Text Box 515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50" name="Text Box 515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51" name="Text Box 515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52" name="Text Box 515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53" name="Text Box 515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54" name="Text Box 515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55" name="Text Box 515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56" name="Text Box 516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57" name="Text Box 516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58" name="Text Box 516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59" name="Text Box 516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60" name="Text Box 516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61" name="Text Box 516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62" name="Text Box 516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63" name="Text Box 516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64" name="Text Box 516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65" name="Text Box 516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66" name="Text Box 517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67" name="Text Box 517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68" name="Text Box 517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69" name="Text Box 517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70" name="Text Box 517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71" name="Text Box 517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72" name="Text Box 517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73" name="Text Box 517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74" name="Text Box 517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75" name="Text Box 517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76" name="Text Box 518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77" name="Text Box 518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78" name="Text Box 518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79" name="Text Box 518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80" name="Text Box 518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81" name="Text Box 518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82" name="Text Box 518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83" name="Text Box 518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84" name="Text Box 518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85" name="Text Box 518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86" name="Text Box 519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87" name="Text Box 519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88" name="Text Box 519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89" name="Text Box 519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90" name="Text Box 519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91" name="Text Box 519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92" name="Text Box 519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93" name="Text Box 519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94" name="Text Box 519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95" name="Text Box 519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96" name="Text Box 520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97" name="Text Box 520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98" name="Text Box 520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399" name="Text Box 520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00" name="Text Box 520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01" name="Text Box 520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02" name="Text Box 520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03" name="Text Box 520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04" name="Text Box 520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05" name="Text Box 520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06" name="Text Box 521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07" name="Text Box 521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08" name="Text Box 521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09" name="Text Box 521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10" name="Text Box 521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11" name="Text Box 521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12" name="Text Box 521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13" name="Text Box 521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14" name="Text Box 521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15" name="Text Box 521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16" name="Text Box 522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17" name="Text Box 522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18" name="Text Box 522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19" name="Text Box 522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20" name="Text Box 522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21" name="Text Box 522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22" name="Text Box 522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23" name="Text Box 522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24" name="Text Box 522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25" name="Text Box 522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26" name="Text Box 523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27" name="Text Box 523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28" name="Text Box 523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29" name="Text Box 523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30" name="Text Box 523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31" name="Text Box 523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32" name="Text Box 523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33" name="Text Box 523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34" name="Text Box 523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35" name="Text Box 523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36" name="Text Box 524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37" name="Text Box 524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38" name="Text Box 524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39" name="Text Box 524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40" name="Text Box 524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41" name="Text Box 524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42" name="Text Box 524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43" name="Text Box 524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44" name="Text Box 524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45" name="Text Box 524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46" name="Text Box 525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47" name="Text Box 525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48" name="Text Box 525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49" name="Text Box 525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50" name="Text Box 525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51" name="Text Box 525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52" name="Text Box 525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53" name="Text Box 525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54" name="Text Box 525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55" name="Text Box 525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56" name="Text Box 526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57" name="Text Box 526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58" name="Text Box 526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59" name="Text Box 526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60" name="Text Box 526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61" name="Text Box 526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62" name="Text Box 526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63" name="Text Box 526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64" name="Text Box 526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65" name="Text Box 526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66" name="Text Box 527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67" name="Text Box 527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68" name="Text Box 527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69" name="Text Box 527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70" name="Text Box 527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71" name="Text Box 527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72" name="Text Box 527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73" name="Text Box 527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74" name="Text Box 527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75" name="Text Box 527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76" name="Text Box 528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77" name="Text Box 528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78" name="Text Box 528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79" name="Text Box 528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80" name="Text Box 528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81" name="Text Box 528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82" name="Text Box 528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83" name="Text Box 528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84" name="Text Box 528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85" name="Text Box 528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86" name="Text Box 529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87" name="Text Box 529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88" name="Text Box 529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89" name="Text Box 529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90" name="Text Box 529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91" name="Text Box 529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92" name="Text Box 529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93" name="Text Box 529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94" name="Text Box 529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95" name="Text Box 529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96" name="Text Box 530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97" name="Text Box 530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98" name="Text Box 530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499" name="Text Box 530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00" name="Text Box 530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01" name="Text Box 530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02" name="Text Box 530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03" name="Text Box 530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04" name="Text Box 530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05" name="Text Box 530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06" name="Text Box 531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07" name="Text Box 531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08" name="Text Box 531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09" name="Text Box 531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10" name="Text Box 531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11" name="Text Box 531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12" name="Text Box 531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13" name="Text Box 531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14" name="Text Box 531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15" name="Text Box 531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16" name="Text Box 532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17" name="Text Box 532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18" name="Text Box 532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19" name="Text Box 532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20" name="Text Box 532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21" name="Text Box 532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22" name="Text Box 532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23" name="Text Box 532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24" name="Text Box 532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25" name="Text Box 532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26" name="Text Box 533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27" name="Text Box 533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28" name="Text Box 533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29" name="Text Box 533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30" name="Text Box 533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31" name="Text Box 533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32" name="Text Box 533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33" name="Text Box 533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34" name="Text Box 533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35" name="Text Box 533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36" name="Text Box 534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37" name="Text Box 534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38" name="Text Box 534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39" name="Text Box 534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40" name="Text Box 534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41" name="Text Box 534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42" name="Text Box 534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43" name="Text Box 534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44" name="Text Box 534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45" name="Text Box 534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46" name="Text Box 535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47" name="Text Box 535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48" name="Text Box 535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49" name="Text Box 535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50" name="Text Box 535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51" name="Text Box 535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52" name="Text Box 535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53" name="Text Box 535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54" name="Text Box 535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55" name="Text Box 535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56" name="Text Box 536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57" name="Text Box 536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58" name="Text Box 536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59" name="Text Box 536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60" name="Text Box 536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61" name="Text Box 536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62" name="Text Box 536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63" name="Text Box 536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64" name="Text Box 536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65" name="Text Box 536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66" name="Text Box 537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67" name="Text Box 537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68" name="Text Box 537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69" name="Text Box 537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70" name="Text Box 537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71" name="Text Box 537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72" name="Text Box 537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73" name="Text Box 537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74" name="Text Box 537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75" name="Text Box 537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76" name="Text Box 538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77" name="Text Box 538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78" name="Text Box 538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79" name="Text Box 538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80" name="Text Box 538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81" name="Text Box 538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82" name="Text Box 538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83" name="Text Box 538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84" name="Text Box 538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85" name="Text Box 538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86" name="Text Box 539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87" name="Text Box 539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88" name="Text Box 539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89" name="Text Box 539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90" name="Text Box 539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91" name="Text Box 539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92" name="Text Box 539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93" name="Text Box 539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94" name="Text Box 5398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95" name="Text Box 5399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96" name="Text Box 5400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97" name="Text Box 5401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98" name="Text Box 5402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599" name="Text Box 5403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600" name="Text Box 5404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601" name="Text Box 5405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602" name="Text Box 5406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19051</xdr:rowOff>
    </xdr:to>
    <xdr:sp macro="" textlink="">
      <xdr:nvSpPr>
        <xdr:cNvPr id="5603" name="Text Box 5407"/>
        <xdr:cNvSpPr txBox="1">
          <a:spLocks noChangeArrowheads="1"/>
        </xdr:cNvSpPr>
      </xdr:nvSpPr>
      <xdr:spPr bwMode="auto">
        <a:xfrm>
          <a:off x="4686300" y="174117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04" name="Text Box 258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05" name="Text Box 258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06" name="Text Box 258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07" name="Text Box 258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08" name="Text Box 259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09" name="Text Box 259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10" name="Text Box 259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11" name="Text Box 259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12" name="Text Box 259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13" name="Text Box 259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14" name="Text Box 259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15" name="Text Box 259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16" name="Text Box 259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17" name="Text Box 259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18" name="Text Box 260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19" name="Text Box 260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20" name="Text Box 260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21" name="Text Box 260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22" name="Text Box 260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23" name="Text Box 260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24" name="Text Box 260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25" name="Text Box 260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26" name="Text Box 260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27" name="Text Box 260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28" name="Text Box 261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29" name="Text Box 261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30" name="Text Box 261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31" name="Text Box 261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32" name="Text Box 261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33" name="Text Box 261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34" name="Text Box 261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35" name="Text Box 261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36" name="Text Box 261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37" name="Text Box 261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38" name="Text Box 262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39" name="Text Box 262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40" name="Text Box 262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41" name="Text Box 262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42" name="Text Box 262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43" name="Text Box 262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44" name="Text Box 262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45" name="Text Box 262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46" name="Text Box 262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47" name="Text Box 262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48" name="Text Box 263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49" name="Text Box 263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50" name="Text Box 263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51" name="Text Box 263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52" name="Text Box 263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53" name="Text Box 263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54" name="Text Box 263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55" name="Text Box 263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56" name="Text Box 263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57" name="Text Box 263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58" name="Text Box 264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59" name="Text Box 264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60" name="Text Box 264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61" name="Text Box 264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62" name="Text Box 264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63" name="Text Box 268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64" name="Text Box 268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65" name="Text Box 268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66" name="Text Box 269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67" name="Text Box 269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68" name="Text Box 269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69" name="Text Box 269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70" name="Text Box 269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71" name="Text Box 269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72" name="Text Box 269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73" name="Text Box 269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74" name="Text Box 269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75" name="Text Box 269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76" name="Text Box 270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77" name="Text Box 270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78" name="Text Box 270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79" name="Text Box 270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80" name="Text Box 270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81" name="Text Box 270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82" name="Text Box 270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83" name="Text Box 270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84" name="Text Box 270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85" name="Text Box 270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86" name="Text Box 271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87" name="Text Box 271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88" name="Text Box 271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89" name="Text Box 271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90" name="Text Box 271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91" name="Text Box 271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92" name="Text Box 271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93" name="Text Box 271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94" name="Text Box 271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95" name="Text Box 271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96" name="Text Box 272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97" name="Text Box 272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98" name="Text Box 272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699" name="Text Box 272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00" name="Text Box 272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01" name="Text Box 272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02" name="Text Box 272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03" name="Text Box 272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04" name="Text Box 272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05" name="Text Box 272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06" name="Text Box 273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07" name="Text Box 273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08" name="Text Box 273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09" name="Text Box 273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10" name="Text Box 273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11" name="Text Box 273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12" name="Text Box 273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13" name="Text Box 273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14" name="Text Box 273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15" name="Text Box 273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16" name="Text Box 274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17" name="Text Box 274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18" name="Text Box 274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19" name="Text Box 274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20" name="Text Box 274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21" name="Text Box 274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22" name="Text Box 274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23" name="Text Box 274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24" name="Text Box 274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25" name="Text Box 274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26" name="Text Box 275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27" name="Text Box 275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28" name="Text Box 275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29" name="Text Box 275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30" name="Text Box 275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31" name="Text Box 275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32" name="Text Box 275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33" name="Text Box 275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34" name="Text Box 275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35" name="Text Box 275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36" name="Text Box 276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37" name="Text Box 276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38" name="Text Box 276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39" name="Text Box 276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40" name="Text Box 276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41" name="Text Box 276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42" name="Text Box 276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43" name="Text Box 276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44" name="Text Box 276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45" name="Text Box 276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46" name="Text Box 277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47" name="Text Box 277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48" name="Text Box 277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49" name="Text Box 277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50" name="Text Box 277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51" name="Text Box 277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52" name="Text Box 277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53" name="Text Box 277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54" name="Text Box 277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55" name="Text Box 277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56" name="Text Box 278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57" name="Text Box 278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58" name="Text Box 278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59" name="Text Box 278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60" name="Text Box 278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61" name="Text Box 278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62" name="Text Box 278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63" name="Text Box 278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64" name="Text Box 278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65" name="Text Box 278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66" name="Text Box 279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67" name="Text Box 279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68" name="Text Box 279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69" name="Text Box 279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70" name="Text Box 279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71" name="Text Box 279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72" name="Text Box 279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73" name="Text Box 279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74" name="Text Box 279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75" name="Text Box 279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76" name="Text Box 280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77" name="Text Box 280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78" name="Text Box 280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79" name="Text Box 280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80" name="Text Box 280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81" name="Text Box 280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82" name="Text Box 280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83" name="Text Box 280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84" name="Text Box 280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85" name="Text Box 280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86" name="Text Box 281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87" name="Text Box 281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88" name="Text Box 281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89" name="Text Box 281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90" name="Text Box 281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91" name="Text Box 281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92" name="Text Box 281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93" name="Text Box 281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94" name="Text Box 281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95" name="Text Box 281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96" name="Text Box 282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97" name="Text Box 282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98" name="Text Box 282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799" name="Text Box 282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00" name="Text Box 282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01" name="Text Box 282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02" name="Text Box 282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03" name="Text Box 282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04" name="Text Box 282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05" name="Text Box 282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06" name="Text Box 283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07" name="Text Box 283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08" name="Text Box 283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09" name="Text Box 283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10" name="Text Box 283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11" name="Text Box 283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12" name="Text Box 283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13" name="Text Box 283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14" name="Text Box 283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15" name="Text Box 283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16" name="Text Box 284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17" name="Text Box 284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18" name="Text Box 284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19" name="Text Box 284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20" name="Text Box 284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21" name="Text Box 284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22" name="Text Box 284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23" name="Text Box 284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24" name="Text Box 284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25" name="Text Box 284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26" name="Text Box 285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27" name="Text Box 285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28" name="Text Box 285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29" name="Text Box 285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30" name="Text Box 285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31" name="Text Box 285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32" name="Text Box 285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33" name="Text Box 285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34" name="Text Box 285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35" name="Text Box 285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36" name="Text Box 286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37" name="Text Box 286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38" name="Text Box 286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39" name="Text Box 286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40" name="Text Box 286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41" name="Text Box 286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42" name="Text Box 286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43" name="Text Box 286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44" name="Text Box 286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45" name="Text Box 286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46" name="Text Box 287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47" name="Text Box 287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48" name="Text Box 287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49" name="Text Box 287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50" name="Text Box 287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51" name="Text Box 287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52" name="Text Box 287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53" name="Text Box 287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54" name="Text Box 287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55" name="Text Box 287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56" name="Text Box 288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57" name="Text Box 288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58" name="Text Box 288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59" name="Text Box 288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60" name="Text Box 288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61" name="Text Box 288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62" name="Text Box 288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63" name="Text Box 288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64" name="Text Box 288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65" name="Text Box 288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66" name="Text Box 289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67" name="Text Box 289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68" name="Text Box 289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69" name="Text Box 289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70" name="Text Box 289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71" name="Text Box 289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72" name="Text Box 289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73" name="Text Box 289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74" name="Text Box 289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75" name="Text Box 289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76" name="Text Box 290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77" name="Text Box 290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78" name="Text Box 290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79" name="Text Box 290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80" name="Text Box 290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81" name="Text Box 290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82" name="Text Box 290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83" name="Text Box 290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84" name="Text Box 290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85" name="Text Box 290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86" name="Text Box 291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87" name="Text Box 291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88" name="Text Box 291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89" name="Text Box 291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90" name="Text Box 291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91" name="Text Box 291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92" name="Text Box 291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93" name="Text Box 291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94" name="Text Box 291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95" name="Text Box 291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96" name="Text Box 292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97" name="Text Box 292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98" name="Text Box 292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899" name="Text Box 292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00" name="Text Box 292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01" name="Text Box 292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02" name="Text Box 292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03" name="Text Box 292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04" name="Text Box 292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05" name="Text Box 292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06" name="Text Box 293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07" name="Text Box 293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08" name="Text Box 293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09" name="Text Box 293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10" name="Text Box 293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11" name="Text Box 293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12" name="Text Box 293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13" name="Text Box 293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14" name="Text Box 293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15" name="Text Box 293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16" name="Text Box 294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17" name="Text Box 294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18" name="Text Box 294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19" name="Text Box 294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20" name="Text Box 294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21" name="Text Box 294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22" name="Text Box 294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23" name="Text Box 294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24" name="Text Box 294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25" name="Text Box 294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26" name="Text Box 295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27" name="Text Box 295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28" name="Text Box 295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29" name="Text Box 295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30" name="Text Box 295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31" name="Text Box 295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32" name="Text Box 295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33" name="Text Box 295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34" name="Text Box 295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35" name="Text Box 295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36" name="Text Box 296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37" name="Text Box 296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38" name="Text Box 296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39" name="Text Box 296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40" name="Text Box 296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41" name="Text Box 296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42" name="Text Box 296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43" name="Text Box 296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44" name="Text Box 296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45" name="Text Box 296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46" name="Text Box 297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47" name="Text Box 297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48" name="Text Box 297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49" name="Text Box 297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50" name="Text Box 297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51" name="Text Box 297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52" name="Text Box 297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53" name="Text Box 297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54" name="Text Box 297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55" name="Text Box 297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56" name="Text Box 298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57" name="Text Box 298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58" name="Text Box 298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59" name="Text Box 298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60" name="Text Box 298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61" name="Text Box 298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62" name="Text Box 298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63" name="Text Box 298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64" name="Text Box 298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65" name="Text Box 298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66" name="Text Box 299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67" name="Text Box 299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68" name="Text Box 299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69" name="Text Box 299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70" name="Text Box 299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71" name="Text Box 299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72" name="Text Box 299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73" name="Text Box 299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74" name="Text Box 299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75" name="Text Box 299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76" name="Text Box 300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77" name="Text Box 300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78" name="Text Box 300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79" name="Text Box 300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80" name="Text Box 300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81" name="Text Box 300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82" name="Text Box 300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83" name="Text Box 300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84" name="Text Box 300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85" name="Text Box 300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86" name="Text Box 301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87" name="Text Box 301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88" name="Text Box 301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89" name="Text Box 301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90" name="Text Box 301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91" name="Text Box 301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92" name="Text Box 301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93" name="Text Box 301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94" name="Text Box 301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95" name="Text Box 301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96" name="Text Box 302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97" name="Text Box 302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98" name="Text Box 302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5999" name="Text Box 302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00" name="Text Box 302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01" name="Text Box 302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02" name="Text Box 302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03" name="Text Box 302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04" name="Text Box 302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05" name="Text Box 302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06" name="Text Box 303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07" name="Text Box 303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08" name="Text Box 303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09" name="Text Box 303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10" name="Text Box 303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11" name="Text Box 303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12" name="Text Box 303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13" name="Text Box 303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14" name="Text Box 303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15" name="Text Box 303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16" name="Text Box 304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17" name="Text Box 304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18" name="Text Box 304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19" name="Text Box 304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20" name="Text Box 304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21" name="Text Box 304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22" name="Text Box 304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23" name="Text Box 304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24" name="Text Box 304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25" name="Text Box 304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26" name="Text Box 305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27" name="Text Box 305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28" name="Text Box 305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29" name="Text Box 305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30" name="Text Box 305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31" name="Text Box 305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32" name="Text Box 305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33" name="Text Box 305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34" name="Text Box 305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35" name="Text Box 305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36" name="Text Box 306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37" name="Text Box 306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38" name="Text Box 306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39" name="Text Box 306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40" name="Text Box 306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41" name="Text Box 306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42" name="Text Box 306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43" name="Text Box 306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44" name="Text Box 306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45" name="Text Box 306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46" name="Text Box 307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47" name="Text Box 307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48" name="Text Box 307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49" name="Text Box 307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50" name="Text Box 307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51" name="Text Box 307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52" name="Text Box 307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53" name="Text Box 307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54" name="Text Box 307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55" name="Text Box 307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56" name="Text Box 308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57" name="Text Box 308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58" name="Text Box 308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59" name="Text Box 308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60" name="Text Box 308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61" name="Text Box 308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62" name="Text Box 308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63" name="Text Box 308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64" name="Text Box 308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65" name="Text Box 308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66" name="Text Box 309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67" name="Text Box 309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68" name="Text Box 309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69" name="Text Box 309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70" name="Text Box 309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71" name="Text Box 309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72" name="Text Box 309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73" name="Text Box 309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74" name="Text Box 309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75" name="Text Box 309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76" name="Text Box 310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77" name="Text Box 310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78" name="Text Box 310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79" name="Text Box 310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80" name="Text Box 310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81" name="Text Box 310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82" name="Text Box 310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83" name="Text Box 310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84" name="Text Box 310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85" name="Text Box 310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86" name="Text Box 311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87" name="Text Box 311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88" name="Text Box 311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89" name="Text Box 311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90" name="Text Box 311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91" name="Text Box 311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92" name="Text Box 311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93" name="Text Box 311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94" name="Text Box 311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95" name="Text Box 311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96" name="Text Box 312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97" name="Text Box 312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98" name="Text Box 312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099" name="Text Box 312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00" name="Text Box 312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01" name="Text Box 312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02" name="Text Box 312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03" name="Text Box 312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04" name="Text Box 312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05" name="Text Box 312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06" name="Text Box 313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07" name="Text Box 313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08" name="Text Box 313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09" name="Text Box 313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10" name="Text Box 313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11" name="Text Box 313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12" name="Text Box 313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13" name="Text Box 313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14" name="Text Box 313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15" name="Text Box 313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16" name="Text Box 314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17" name="Text Box 314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18" name="Text Box 314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19" name="Text Box 314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20" name="Text Box 314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21" name="Text Box 314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22" name="Text Box 314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23" name="Text Box 314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24" name="Text Box 314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25" name="Text Box 314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26" name="Text Box 315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27" name="Text Box 315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28" name="Text Box 315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29" name="Text Box 315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30" name="Text Box 315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31" name="Text Box 315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32" name="Text Box 315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33" name="Text Box 315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34" name="Text Box 315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35" name="Text Box 315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36" name="Text Box 316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37" name="Text Box 316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38" name="Text Box 316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39" name="Text Box 316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40" name="Text Box 316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41" name="Text Box 316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42" name="Text Box 316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43" name="Text Box 316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44" name="Text Box 316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45" name="Text Box 316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46" name="Text Box 317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47" name="Text Box 317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48" name="Text Box 317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49" name="Text Box 317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50" name="Text Box 317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51" name="Text Box 317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52" name="Text Box 317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53" name="Text Box 317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54" name="Text Box 317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55" name="Text Box 317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56" name="Text Box 318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57" name="Text Box 318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58" name="Text Box 318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59" name="Text Box 318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60" name="Text Box 318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61" name="Text Box 318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62" name="Text Box 318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63" name="Text Box 318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64" name="Text Box 318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65" name="Text Box 318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66" name="Text Box 319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67" name="Text Box 319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68" name="Text Box 319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69" name="Text Box 319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70" name="Text Box 319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71" name="Text Box 319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72" name="Text Box 319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73" name="Text Box 319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74" name="Text Box 319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75" name="Text Box 319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76" name="Text Box 320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77" name="Text Box 320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78" name="Text Box 320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79" name="Text Box 320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80" name="Text Box 320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81" name="Text Box 320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82" name="Text Box 320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83" name="Text Box 320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84" name="Text Box 320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85" name="Text Box 320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86" name="Text Box 321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87" name="Text Box 321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88" name="Text Box 321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89" name="Text Box 321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90" name="Text Box 321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91" name="Text Box 321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92" name="Text Box 321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93" name="Text Box 321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94" name="Text Box 321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95" name="Text Box 321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96" name="Text Box 322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97" name="Text Box 322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98" name="Text Box 322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199" name="Text Box 322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00" name="Text Box 322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01" name="Text Box 322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02" name="Text Box 322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03" name="Text Box 322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04" name="Text Box 322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05" name="Text Box 322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06" name="Text Box 323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07" name="Text Box 323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08" name="Text Box 323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09" name="Text Box 323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10" name="Text Box 323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11" name="Text Box 323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12" name="Text Box 323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13" name="Text Box 323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14" name="Text Box 323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15" name="Text Box 323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16" name="Text Box 324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17" name="Text Box 324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18" name="Text Box 324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19" name="Text Box 324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20" name="Text Box 324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21" name="Text Box 324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22" name="Text Box 324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23" name="Text Box 324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24" name="Text Box 324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25" name="Text Box 324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26" name="Text Box 325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27" name="Text Box 325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28" name="Text Box 325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29" name="Text Box 325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30" name="Text Box 325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31" name="Text Box 325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32" name="Text Box 325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33" name="Text Box 325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34" name="Text Box 325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35" name="Text Box 325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36" name="Text Box 326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37" name="Text Box 326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38" name="Text Box 326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39" name="Text Box 326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40" name="Text Box 326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41" name="Text Box 326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42" name="Text Box 326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43" name="Text Box 326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44" name="Text Box 326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45" name="Text Box 326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46" name="Text Box 327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47" name="Text Box 327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48" name="Text Box 327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49" name="Text Box 327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50" name="Text Box 327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51" name="Text Box 327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52" name="Text Box 327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53" name="Text Box 327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54" name="Text Box 327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55" name="Text Box 327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56" name="Text Box 328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57" name="Text Box 328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58" name="Text Box 328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59" name="Text Box 328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60" name="Text Box 328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61" name="Text Box 328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62" name="Text Box 328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63" name="Text Box 328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64" name="Text Box 328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65" name="Text Box 328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66" name="Text Box 329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67" name="Text Box 329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68" name="Text Box 329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69" name="Text Box 329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70" name="Text Box 329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71" name="Text Box 329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72" name="Text Box 329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73" name="Text Box 329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74" name="Text Box 329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75" name="Text Box 329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76" name="Text Box 330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77" name="Text Box 330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78" name="Text Box 330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79" name="Text Box 330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80" name="Text Box 330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81" name="Text Box 330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82" name="Text Box 330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83" name="Text Box 330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84" name="Text Box 330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85" name="Text Box 330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86" name="Text Box 331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87" name="Text Box 331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88" name="Text Box 331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89" name="Text Box 331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90" name="Text Box 331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91" name="Text Box 331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92" name="Text Box 331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93" name="Text Box 331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94" name="Text Box 331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95" name="Text Box 331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96" name="Text Box 332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97" name="Text Box 332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98" name="Text Box 332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299" name="Text Box 332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00" name="Text Box 332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01" name="Text Box 332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02" name="Text Box 332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03" name="Text Box 332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04" name="Text Box 332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05" name="Text Box 332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06" name="Text Box 333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07" name="Text Box 333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08" name="Text Box 333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09" name="Text Box 333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10" name="Text Box 333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11" name="Text Box 333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12" name="Text Box 333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13" name="Text Box 333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14" name="Text Box 333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15" name="Text Box 333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16" name="Text Box 334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17" name="Text Box 334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18" name="Text Box 334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19" name="Text Box 334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20" name="Text Box 334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21" name="Text Box 334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22" name="Text Box 334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23" name="Text Box 334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24" name="Text Box 334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25" name="Text Box 334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26" name="Text Box 335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27" name="Text Box 335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28" name="Text Box 335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29" name="Text Box 335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30" name="Text Box 335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31" name="Text Box 335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32" name="Text Box 335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33" name="Text Box 335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34" name="Text Box 335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35" name="Text Box 335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36" name="Text Box 336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37" name="Text Box 336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38" name="Text Box 336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39" name="Text Box 336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40" name="Text Box 336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41" name="Text Box 336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42" name="Text Box 336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43" name="Text Box 336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44" name="Text Box 336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45" name="Text Box 336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46" name="Text Box 337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47" name="Text Box 337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48" name="Text Box 337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49" name="Text Box 337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50" name="Text Box 337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51" name="Text Box 337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52" name="Text Box 337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53" name="Text Box 337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54" name="Text Box 337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55" name="Text Box 337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56" name="Text Box 338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57" name="Text Box 338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58" name="Text Box 338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59" name="Text Box 338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60" name="Text Box 338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61" name="Text Box 338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62" name="Text Box 338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63" name="Text Box 338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64" name="Text Box 338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65" name="Text Box 338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66" name="Text Box 339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67" name="Text Box 339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68" name="Text Box 339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69" name="Text Box 339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70" name="Text Box 339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71" name="Text Box 339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72" name="Text Box 339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73" name="Text Box 339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74" name="Text Box 339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75" name="Text Box 339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76" name="Text Box 340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77" name="Text Box 340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78" name="Text Box 340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79" name="Text Box 340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80" name="Text Box 340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81" name="Text Box 340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82" name="Text Box 340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83" name="Text Box 340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84" name="Text Box 340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85" name="Text Box 340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86" name="Text Box 341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87" name="Text Box 341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88" name="Text Box 341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89" name="Text Box 341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90" name="Text Box 341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91" name="Text Box 341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92" name="Text Box 341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93" name="Text Box 341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94" name="Text Box 341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95" name="Text Box 341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96" name="Text Box 342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97" name="Text Box 342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98" name="Text Box 342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399" name="Text Box 342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00" name="Text Box 342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01" name="Text Box 342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02" name="Text Box 342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03" name="Text Box 342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04" name="Text Box 342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05" name="Text Box 342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06" name="Text Box 343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07" name="Text Box 343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08" name="Text Box 343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09" name="Text Box 343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10" name="Text Box 343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11" name="Text Box 343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12" name="Text Box 343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13" name="Text Box 343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14" name="Text Box 343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15" name="Text Box 343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16" name="Text Box 344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17" name="Text Box 344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18" name="Text Box 344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19" name="Text Box 344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20" name="Text Box 344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21" name="Text Box 344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22" name="Text Box 344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23" name="Text Box 344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24" name="Text Box 344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25" name="Text Box 344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26" name="Text Box 345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27" name="Text Box 345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28" name="Text Box 345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29" name="Text Box 345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30" name="Text Box 345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31" name="Text Box 345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32" name="Text Box 345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33" name="Text Box 345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34" name="Text Box 345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35" name="Text Box 345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36" name="Text Box 346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37" name="Text Box 346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38" name="Text Box 346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39" name="Text Box 346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40" name="Text Box 346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41" name="Text Box 346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42" name="Text Box 346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43" name="Text Box 346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44" name="Text Box 346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45" name="Text Box 346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46" name="Text Box 347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47" name="Text Box 347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48" name="Text Box 347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49" name="Text Box 347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50" name="Text Box 347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51" name="Text Box 347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52" name="Text Box 347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53" name="Text Box 347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54" name="Text Box 347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55" name="Text Box 347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56" name="Text Box 348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57" name="Text Box 348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58" name="Text Box 348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59" name="Text Box 348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60" name="Text Box 348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61" name="Text Box 348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62" name="Text Box 348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63" name="Text Box 348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64" name="Text Box 348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65" name="Text Box 348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66" name="Text Box 349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67" name="Text Box 349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68" name="Text Box 349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69" name="Text Box 349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70" name="Text Box 349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71" name="Text Box 349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72" name="Text Box 349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73" name="Text Box 349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74" name="Text Box 349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75" name="Text Box 349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76" name="Text Box 350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77" name="Text Box 350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78" name="Text Box 350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79" name="Text Box 350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80" name="Text Box 350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81" name="Text Box 350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82" name="Text Box 350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83" name="Text Box 350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84" name="Text Box 350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85" name="Text Box 350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86" name="Text Box 351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87" name="Text Box 351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88" name="Text Box 351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89" name="Text Box 351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90" name="Text Box 351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91" name="Text Box 351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92" name="Text Box 351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93" name="Text Box 351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94" name="Text Box 351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95" name="Text Box 351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96" name="Text Box 352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97" name="Text Box 352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98" name="Text Box 352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499" name="Text Box 352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00" name="Text Box 352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01" name="Text Box 352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02" name="Text Box 352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03" name="Text Box 352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04" name="Text Box 352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05" name="Text Box 352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06" name="Text Box 353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07" name="Text Box 353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08" name="Text Box 353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09" name="Text Box 353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10" name="Text Box 353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11" name="Text Box 353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12" name="Text Box 353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13" name="Text Box 353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14" name="Text Box 353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15" name="Text Box 353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16" name="Text Box 354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17" name="Text Box 354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18" name="Text Box 354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19" name="Text Box 354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20" name="Text Box 354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21" name="Text Box 354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22" name="Text Box 354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23" name="Text Box 354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24" name="Text Box 354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25" name="Text Box 354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26" name="Text Box 355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27" name="Text Box 355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28" name="Text Box 355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29" name="Text Box 355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30" name="Text Box 355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31" name="Text Box 355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32" name="Text Box 355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33" name="Text Box 355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34" name="Text Box 355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35" name="Text Box 355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36" name="Text Box 356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37" name="Text Box 356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38" name="Text Box 356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39" name="Text Box 356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40" name="Text Box 356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41" name="Text Box 356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42" name="Text Box 356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43" name="Text Box 356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44" name="Text Box 356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45" name="Text Box 356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46" name="Text Box 357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47" name="Text Box 357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48" name="Text Box 357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49" name="Text Box 357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50" name="Text Box 357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51" name="Text Box 357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52" name="Text Box 357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53" name="Text Box 357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54" name="Text Box 357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55" name="Text Box 357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56" name="Text Box 358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57" name="Text Box 358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58" name="Text Box 358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59" name="Text Box 358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60" name="Text Box 358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61" name="Text Box 358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62" name="Text Box 358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63" name="Text Box 358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64" name="Text Box 358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65" name="Text Box 358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66" name="Text Box 359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67" name="Text Box 359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68" name="Text Box 359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69" name="Text Box 359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70" name="Text Box 359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71" name="Text Box 359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72" name="Text Box 359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73" name="Text Box 359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74" name="Text Box 359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75" name="Text Box 359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76" name="Text Box 360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77" name="Text Box 360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78" name="Text Box 360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79" name="Text Box 360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80" name="Text Box 360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81" name="Text Box 360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82" name="Text Box 360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83" name="Text Box 360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84" name="Text Box 360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85" name="Text Box 360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86" name="Text Box 361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87" name="Text Box 361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88" name="Text Box 361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89" name="Text Box 361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90" name="Text Box 361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91" name="Text Box 361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92" name="Text Box 361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93" name="Text Box 361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94" name="Text Box 361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95" name="Text Box 361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96" name="Text Box 362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97" name="Text Box 362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98" name="Text Box 362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599" name="Text Box 362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00" name="Text Box 362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01" name="Text Box 362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02" name="Text Box 362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03" name="Text Box 362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04" name="Text Box 362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05" name="Text Box 362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06" name="Text Box 363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07" name="Text Box 363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08" name="Text Box 363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09" name="Text Box 363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10" name="Text Box 363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11" name="Text Box 363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12" name="Text Box 363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13" name="Text Box 363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14" name="Text Box 363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15" name="Text Box 363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16" name="Text Box 364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17" name="Text Box 364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18" name="Text Box 364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19" name="Text Box 364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20" name="Text Box 364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21" name="Text Box 364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22" name="Text Box 364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23" name="Text Box 364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24" name="Text Box 364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25" name="Text Box 364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26" name="Text Box 365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27" name="Text Box 365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28" name="Text Box 365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29" name="Text Box 365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30" name="Text Box 365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31" name="Text Box 365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32" name="Text Box 365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33" name="Text Box 365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34" name="Text Box 365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35" name="Text Box 365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36" name="Text Box 366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37" name="Text Box 366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38" name="Text Box 366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39" name="Text Box 366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40" name="Text Box 366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41" name="Text Box 366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42" name="Text Box 366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43" name="Text Box 366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44" name="Text Box 366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45" name="Text Box 366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46" name="Text Box 367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47" name="Text Box 367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48" name="Text Box 367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49" name="Text Box 367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50" name="Text Box 367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51" name="Text Box 367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52" name="Text Box 367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53" name="Text Box 367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54" name="Text Box 367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55" name="Text Box 367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56" name="Text Box 368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57" name="Text Box 368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58" name="Text Box 368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59" name="Text Box 368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60" name="Text Box 368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61" name="Text Box 368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62" name="Text Box 368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63" name="Text Box 368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64" name="Text Box 368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65" name="Text Box 368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66" name="Text Box 369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67" name="Text Box 369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68" name="Text Box 369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69" name="Text Box 369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70" name="Text Box 369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71" name="Text Box 369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72" name="Text Box 369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73" name="Text Box 369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74" name="Text Box 369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75" name="Text Box 369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76" name="Text Box 370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77" name="Text Box 370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78" name="Text Box 370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79" name="Text Box 370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80" name="Text Box 370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81" name="Text Box 370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82" name="Text Box 370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83" name="Text Box 370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84" name="Text Box 370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85" name="Text Box 370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86" name="Text Box 371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87" name="Text Box 371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88" name="Text Box 371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89" name="Text Box 371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90" name="Text Box 371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91" name="Text Box 371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92" name="Text Box 371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93" name="Text Box 371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94" name="Text Box 371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95" name="Text Box 371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96" name="Text Box 372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97" name="Text Box 372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98" name="Text Box 372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699" name="Text Box 372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00" name="Text Box 372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01" name="Text Box 372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02" name="Text Box 372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03" name="Text Box 372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04" name="Text Box 372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05" name="Text Box 372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06" name="Text Box 373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07" name="Text Box 373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08" name="Text Box 373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09" name="Text Box 373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10" name="Text Box 373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11" name="Text Box 373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12" name="Text Box 373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13" name="Text Box 373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14" name="Text Box 373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15" name="Text Box 373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16" name="Text Box 374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17" name="Text Box 374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18" name="Text Box 374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19" name="Text Box 374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20" name="Text Box 374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21" name="Text Box 374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22" name="Text Box 374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23" name="Text Box 374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24" name="Text Box 374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25" name="Text Box 374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26" name="Text Box 375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27" name="Text Box 375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28" name="Text Box 375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29" name="Text Box 375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30" name="Text Box 375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31" name="Text Box 375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32" name="Text Box 375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33" name="Text Box 375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34" name="Text Box 375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35" name="Text Box 375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36" name="Text Box 376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37" name="Text Box 376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38" name="Text Box 376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39" name="Text Box 376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40" name="Text Box 376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41" name="Text Box 376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42" name="Text Box 376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43" name="Text Box 376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44" name="Text Box 376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45" name="Text Box 376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46" name="Text Box 377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47" name="Text Box 377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48" name="Text Box 377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49" name="Text Box 377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50" name="Text Box 377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51" name="Text Box 377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52" name="Text Box 377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53" name="Text Box 377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54" name="Text Box 377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55" name="Text Box 377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56" name="Text Box 378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57" name="Text Box 378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58" name="Text Box 378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59" name="Text Box 378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60" name="Text Box 378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61" name="Text Box 378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62" name="Text Box 378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63" name="Text Box 378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64" name="Text Box 378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65" name="Text Box 378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66" name="Text Box 379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67" name="Text Box 379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68" name="Text Box 379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69" name="Text Box 379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70" name="Text Box 379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71" name="Text Box 379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72" name="Text Box 379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73" name="Text Box 379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74" name="Text Box 379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75" name="Text Box 379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76" name="Text Box 380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77" name="Text Box 380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78" name="Text Box 380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79" name="Text Box 380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80" name="Text Box 380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81" name="Text Box 380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82" name="Text Box 380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83" name="Text Box 380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84" name="Text Box 380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85" name="Text Box 380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86" name="Text Box 381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87" name="Text Box 381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88" name="Text Box 381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89" name="Text Box 381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90" name="Text Box 381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91" name="Text Box 381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92" name="Text Box 381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93" name="Text Box 381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94" name="Text Box 381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95" name="Text Box 381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96" name="Text Box 382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97" name="Text Box 382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98" name="Text Box 382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799" name="Text Box 382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00" name="Text Box 382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01" name="Text Box 382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02" name="Text Box 382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03" name="Text Box 382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04" name="Text Box 382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05" name="Text Box 382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06" name="Text Box 383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07" name="Text Box 383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08" name="Text Box 383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09" name="Text Box 383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10" name="Text Box 383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11" name="Text Box 383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12" name="Text Box 383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13" name="Text Box 383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14" name="Text Box 383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15" name="Text Box 383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16" name="Text Box 384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17" name="Text Box 384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18" name="Text Box 384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19" name="Text Box 384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20" name="Text Box 384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21" name="Text Box 384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22" name="Text Box 384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23" name="Text Box 384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24" name="Text Box 384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25" name="Text Box 384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26" name="Text Box 385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27" name="Text Box 385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28" name="Text Box 385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29" name="Text Box 385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30" name="Text Box 385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31" name="Text Box 385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32" name="Text Box 385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33" name="Text Box 385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34" name="Text Box 385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35" name="Text Box 385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36" name="Text Box 386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37" name="Text Box 386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38" name="Text Box 386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39" name="Text Box 386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40" name="Text Box 386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41" name="Text Box 386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42" name="Text Box 386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43" name="Text Box 386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44" name="Text Box 386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45" name="Text Box 386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46" name="Text Box 387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47" name="Text Box 387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48" name="Text Box 387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49" name="Text Box 387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50" name="Text Box 387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51" name="Text Box 387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52" name="Text Box 387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53" name="Text Box 387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54" name="Text Box 387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55" name="Text Box 387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56" name="Text Box 388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57" name="Text Box 388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58" name="Text Box 388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59" name="Text Box 388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60" name="Text Box 388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61" name="Text Box 388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62" name="Text Box 388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63" name="Text Box 388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64" name="Text Box 388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65" name="Text Box 388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66" name="Text Box 389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67" name="Text Box 389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68" name="Text Box 389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69" name="Text Box 389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70" name="Text Box 389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71" name="Text Box 389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72" name="Text Box 389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73" name="Text Box 389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74" name="Text Box 389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75" name="Text Box 389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76" name="Text Box 390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77" name="Text Box 390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78" name="Text Box 390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79" name="Text Box 390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80" name="Text Box 390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81" name="Text Box 390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82" name="Text Box 390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83" name="Text Box 390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84" name="Text Box 390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85" name="Text Box 390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86" name="Text Box 391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87" name="Text Box 391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88" name="Text Box 391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89" name="Text Box 391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90" name="Text Box 391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91" name="Text Box 391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92" name="Text Box 391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93" name="Text Box 391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94" name="Text Box 391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95" name="Text Box 391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96" name="Text Box 392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97" name="Text Box 392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98" name="Text Box 392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899" name="Text Box 392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00" name="Text Box 392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01" name="Text Box 392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02" name="Text Box 392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03" name="Text Box 392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04" name="Text Box 392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05" name="Text Box 392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06" name="Text Box 393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07" name="Text Box 393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08" name="Text Box 393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09" name="Text Box 393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10" name="Text Box 393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11" name="Text Box 393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12" name="Text Box 393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13" name="Text Box 393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14" name="Text Box 393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15" name="Text Box 393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16" name="Text Box 394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17" name="Text Box 394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18" name="Text Box 394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19" name="Text Box 394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20" name="Text Box 394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21" name="Text Box 394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22" name="Text Box 394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23" name="Text Box 394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24" name="Text Box 394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25" name="Text Box 394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26" name="Text Box 395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27" name="Text Box 395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28" name="Text Box 395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29" name="Text Box 395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30" name="Text Box 395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31" name="Text Box 395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32" name="Text Box 395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33" name="Text Box 395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34" name="Text Box 395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35" name="Text Box 395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36" name="Text Box 396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37" name="Text Box 396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38" name="Text Box 396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39" name="Text Box 396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40" name="Text Box 396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41" name="Text Box 396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42" name="Text Box 396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43" name="Text Box 396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44" name="Text Box 396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45" name="Text Box 396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46" name="Text Box 397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47" name="Text Box 397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48" name="Text Box 397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49" name="Text Box 397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50" name="Text Box 397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51" name="Text Box 397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52" name="Text Box 397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53" name="Text Box 397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54" name="Text Box 397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55" name="Text Box 397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56" name="Text Box 398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57" name="Text Box 398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58" name="Text Box 398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59" name="Text Box 398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60" name="Text Box 398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61" name="Text Box 398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62" name="Text Box 398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63" name="Text Box 398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64" name="Text Box 398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65" name="Text Box 398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66" name="Text Box 399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67" name="Text Box 399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68" name="Text Box 399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69" name="Text Box 399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70" name="Text Box 399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71" name="Text Box 399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72" name="Text Box 399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73" name="Text Box 399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74" name="Text Box 399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75" name="Text Box 399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76" name="Text Box 400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77" name="Text Box 400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78" name="Text Box 400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79" name="Text Box 400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80" name="Text Box 400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81" name="Text Box 400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82" name="Text Box 400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83" name="Text Box 400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84" name="Text Box 400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85" name="Text Box 400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86" name="Text Box 401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87" name="Text Box 401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88" name="Text Box 401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89" name="Text Box 401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90" name="Text Box 401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91" name="Text Box 401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92" name="Text Box 401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93" name="Text Box 401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94" name="Text Box 401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95" name="Text Box 401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96" name="Text Box 402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97" name="Text Box 402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98" name="Text Box 402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6999" name="Text Box 402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00" name="Text Box 402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01" name="Text Box 402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02" name="Text Box 402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03" name="Text Box 402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04" name="Text Box 402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05" name="Text Box 402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06" name="Text Box 403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07" name="Text Box 403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08" name="Text Box 403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09" name="Text Box 403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10" name="Text Box 403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11" name="Text Box 403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12" name="Text Box 403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13" name="Text Box 403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14" name="Text Box 403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15" name="Text Box 403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16" name="Text Box 404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17" name="Text Box 404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18" name="Text Box 404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19" name="Text Box 404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20" name="Text Box 404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21" name="Text Box 404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22" name="Text Box 404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23" name="Text Box 404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24" name="Text Box 404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25" name="Text Box 404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26" name="Text Box 405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27" name="Text Box 405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28" name="Text Box 405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29" name="Text Box 405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30" name="Text Box 405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31" name="Text Box 405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32" name="Text Box 405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33" name="Text Box 405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34" name="Text Box 405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35" name="Text Box 405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36" name="Text Box 406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37" name="Text Box 406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38" name="Text Box 406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39" name="Text Box 406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40" name="Text Box 406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41" name="Text Box 406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42" name="Text Box 406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43" name="Text Box 406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44" name="Text Box 406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45" name="Text Box 406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46" name="Text Box 407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47" name="Text Box 407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48" name="Text Box 407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49" name="Text Box 407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50" name="Text Box 407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51" name="Text Box 407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52" name="Text Box 407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53" name="Text Box 407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54" name="Text Box 407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55" name="Text Box 407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56" name="Text Box 408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57" name="Text Box 408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58" name="Text Box 408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59" name="Text Box 408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60" name="Text Box 408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61" name="Text Box 408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62" name="Text Box 408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63" name="Text Box 408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64" name="Text Box 408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65" name="Text Box 408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66" name="Text Box 409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67" name="Text Box 409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68" name="Text Box 409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69" name="Text Box 409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70" name="Text Box 409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71" name="Text Box 409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72" name="Text Box 409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73" name="Text Box 409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74" name="Text Box 409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75" name="Text Box 409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76" name="Text Box 410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77" name="Text Box 410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78" name="Text Box 410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79" name="Text Box 410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80" name="Text Box 410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81" name="Text Box 410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82" name="Text Box 410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83" name="Text Box 410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84" name="Text Box 410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85" name="Text Box 410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86" name="Text Box 411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87" name="Text Box 411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88" name="Text Box 411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89" name="Text Box 411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90" name="Text Box 411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91" name="Text Box 411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92" name="Text Box 411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93" name="Text Box 411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94" name="Text Box 411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95" name="Text Box 411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96" name="Text Box 412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97" name="Text Box 412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98" name="Text Box 412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099" name="Text Box 412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00" name="Text Box 412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01" name="Text Box 412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02" name="Text Box 412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03" name="Text Box 412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04" name="Text Box 412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05" name="Text Box 412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06" name="Text Box 413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07" name="Text Box 413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08" name="Text Box 413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09" name="Text Box 413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10" name="Text Box 413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11" name="Text Box 413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12" name="Text Box 413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13" name="Text Box 413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14" name="Text Box 413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15" name="Text Box 413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16" name="Text Box 414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17" name="Text Box 414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18" name="Text Box 414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19" name="Text Box 414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20" name="Text Box 414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21" name="Text Box 414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22" name="Text Box 414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23" name="Text Box 414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24" name="Text Box 414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25" name="Text Box 414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26" name="Text Box 415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27" name="Text Box 415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28" name="Text Box 415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29" name="Text Box 415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30" name="Text Box 415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31" name="Text Box 415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32" name="Text Box 415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33" name="Text Box 415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34" name="Text Box 415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35" name="Text Box 415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36" name="Text Box 416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37" name="Text Box 416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38" name="Text Box 416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39" name="Text Box 416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40" name="Text Box 416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41" name="Text Box 416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42" name="Text Box 416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43" name="Text Box 416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44" name="Text Box 416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45" name="Text Box 416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46" name="Text Box 417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47" name="Text Box 417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48" name="Text Box 417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49" name="Text Box 417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50" name="Text Box 417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51" name="Text Box 417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52" name="Text Box 417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53" name="Text Box 417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54" name="Text Box 417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55" name="Text Box 417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56" name="Text Box 418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57" name="Text Box 418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58" name="Text Box 418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59" name="Text Box 418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60" name="Text Box 418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61" name="Text Box 418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62" name="Text Box 418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63" name="Text Box 418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64" name="Text Box 418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65" name="Text Box 418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66" name="Text Box 419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67" name="Text Box 419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68" name="Text Box 419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69" name="Text Box 419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70" name="Text Box 419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71" name="Text Box 419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72" name="Text Box 419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73" name="Text Box 419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74" name="Text Box 419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75" name="Text Box 419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76" name="Text Box 420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77" name="Text Box 420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78" name="Text Box 420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79" name="Text Box 420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80" name="Text Box 420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81" name="Text Box 420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82" name="Text Box 420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83" name="Text Box 420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84" name="Text Box 420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85" name="Text Box 420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86" name="Text Box 421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87" name="Text Box 421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88" name="Text Box 421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89" name="Text Box 421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90" name="Text Box 421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91" name="Text Box 421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92" name="Text Box 421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93" name="Text Box 421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94" name="Text Box 421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95" name="Text Box 421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96" name="Text Box 422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97" name="Text Box 422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98" name="Text Box 422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199" name="Text Box 422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00" name="Text Box 422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01" name="Text Box 422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02" name="Text Box 422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03" name="Text Box 422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04" name="Text Box 422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05" name="Text Box 422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06" name="Text Box 423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07" name="Text Box 423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08" name="Text Box 423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09" name="Text Box 423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10" name="Text Box 423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11" name="Text Box 423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12" name="Text Box 423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13" name="Text Box 423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14" name="Text Box 423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15" name="Text Box 423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16" name="Text Box 424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17" name="Text Box 424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18" name="Text Box 424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19" name="Text Box 424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20" name="Text Box 424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21" name="Text Box 424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22" name="Text Box 424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23" name="Text Box 424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24" name="Text Box 424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25" name="Text Box 424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26" name="Text Box 425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27" name="Text Box 425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28" name="Text Box 425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29" name="Text Box 425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30" name="Text Box 425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31" name="Text Box 425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32" name="Text Box 425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33" name="Text Box 425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34" name="Text Box 425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35" name="Text Box 425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36" name="Text Box 426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37" name="Text Box 426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38" name="Text Box 426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39" name="Text Box 426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40" name="Text Box 426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41" name="Text Box 426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42" name="Text Box 426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43" name="Text Box 426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44" name="Text Box 426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45" name="Text Box 426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46" name="Text Box 427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47" name="Text Box 427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48" name="Text Box 427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49" name="Text Box 427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50" name="Text Box 427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51" name="Text Box 427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52" name="Text Box 427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53" name="Text Box 427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54" name="Text Box 427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55" name="Text Box 427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56" name="Text Box 428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57" name="Text Box 428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58" name="Text Box 428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59" name="Text Box 428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60" name="Text Box 428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61" name="Text Box 428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62" name="Text Box 428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63" name="Text Box 428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64" name="Text Box 428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65" name="Text Box 428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66" name="Text Box 429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67" name="Text Box 429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68" name="Text Box 429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69" name="Text Box 429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70" name="Text Box 429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71" name="Text Box 429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72" name="Text Box 429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73" name="Text Box 429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74" name="Text Box 429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75" name="Text Box 429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76" name="Text Box 430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77" name="Text Box 430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78" name="Text Box 430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79" name="Text Box 430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80" name="Text Box 430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81" name="Text Box 430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82" name="Text Box 430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83" name="Text Box 430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84" name="Text Box 430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85" name="Text Box 430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86" name="Text Box 431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87" name="Text Box 431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88" name="Text Box 431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89" name="Text Box 431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90" name="Text Box 431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91" name="Text Box 431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92" name="Text Box 431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93" name="Text Box 431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94" name="Text Box 431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95" name="Text Box 431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96" name="Text Box 432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97" name="Text Box 432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98" name="Text Box 432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299" name="Text Box 432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00" name="Text Box 432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01" name="Text Box 432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02" name="Text Box 432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03" name="Text Box 432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04" name="Text Box 432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05" name="Text Box 432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06" name="Text Box 433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07" name="Text Box 433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08" name="Text Box 433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09" name="Text Box 433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10" name="Text Box 433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11" name="Text Box 433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12" name="Text Box 433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13" name="Text Box 433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14" name="Text Box 433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15" name="Text Box 433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16" name="Text Box 434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17" name="Text Box 434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18" name="Text Box 434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19" name="Text Box 434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20" name="Text Box 434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21" name="Text Box 434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22" name="Text Box 434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23" name="Text Box 434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24" name="Text Box 434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25" name="Text Box 434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26" name="Text Box 435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27" name="Text Box 435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28" name="Text Box 435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29" name="Text Box 435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30" name="Text Box 435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31" name="Text Box 435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32" name="Text Box 435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33" name="Text Box 435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34" name="Text Box 435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35" name="Text Box 435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36" name="Text Box 436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37" name="Text Box 436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38" name="Text Box 436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39" name="Text Box 436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40" name="Text Box 436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41" name="Text Box 436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42" name="Text Box 436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43" name="Text Box 436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44" name="Text Box 436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45" name="Text Box 436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46" name="Text Box 437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47" name="Text Box 437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48" name="Text Box 437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49" name="Text Box 437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50" name="Text Box 437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51" name="Text Box 437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52" name="Text Box 437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53" name="Text Box 437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54" name="Text Box 437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55" name="Text Box 437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56" name="Text Box 438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57" name="Text Box 438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58" name="Text Box 438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59" name="Text Box 438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60" name="Text Box 438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61" name="Text Box 438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62" name="Text Box 438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63" name="Text Box 438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64" name="Text Box 438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65" name="Text Box 438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66" name="Text Box 439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67" name="Text Box 439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68" name="Text Box 439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69" name="Text Box 439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70" name="Text Box 439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71" name="Text Box 439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72" name="Text Box 439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73" name="Text Box 439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74" name="Text Box 439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75" name="Text Box 439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76" name="Text Box 440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77" name="Text Box 440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78" name="Text Box 440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79" name="Text Box 440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80" name="Text Box 440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81" name="Text Box 440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82" name="Text Box 440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83" name="Text Box 440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84" name="Text Box 440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85" name="Text Box 440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86" name="Text Box 441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87" name="Text Box 441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88" name="Text Box 441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89" name="Text Box 441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90" name="Text Box 441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91" name="Text Box 441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92" name="Text Box 441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93" name="Text Box 441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94" name="Text Box 441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95" name="Text Box 441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96" name="Text Box 442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97" name="Text Box 442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98" name="Text Box 442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399" name="Text Box 442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00" name="Text Box 442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01" name="Text Box 442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02" name="Text Box 442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03" name="Text Box 442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04" name="Text Box 442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05" name="Text Box 442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06" name="Text Box 443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07" name="Text Box 443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08" name="Text Box 443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09" name="Text Box 443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10" name="Text Box 443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11" name="Text Box 443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12" name="Text Box 443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13" name="Text Box 443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14" name="Text Box 443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15" name="Text Box 443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16" name="Text Box 444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17" name="Text Box 444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18" name="Text Box 444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19" name="Text Box 444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20" name="Text Box 444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21" name="Text Box 444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22" name="Text Box 444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23" name="Text Box 444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24" name="Text Box 444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25" name="Text Box 444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26" name="Text Box 445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27" name="Text Box 445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28" name="Text Box 445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29" name="Text Box 445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30" name="Text Box 445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31" name="Text Box 445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32" name="Text Box 445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33" name="Text Box 445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34" name="Text Box 445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35" name="Text Box 445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36" name="Text Box 446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37" name="Text Box 446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38" name="Text Box 446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39" name="Text Box 446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40" name="Text Box 446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41" name="Text Box 446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42" name="Text Box 446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43" name="Text Box 446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44" name="Text Box 446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45" name="Text Box 446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46" name="Text Box 447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47" name="Text Box 447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48" name="Text Box 447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49" name="Text Box 447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50" name="Text Box 447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51" name="Text Box 447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52" name="Text Box 447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53" name="Text Box 447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54" name="Text Box 447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55" name="Text Box 447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56" name="Text Box 448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57" name="Text Box 448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58" name="Text Box 448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59" name="Text Box 448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60" name="Text Box 448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61" name="Text Box 448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62" name="Text Box 448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63" name="Text Box 448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64" name="Text Box 448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65" name="Text Box 448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66" name="Text Box 449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67" name="Text Box 449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68" name="Text Box 449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69" name="Text Box 449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70" name="Text Box 449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71" name="Text Box 449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72" name="Text Box 449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73" name="Text Box 449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74" name="Text Box 449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75" name="Text Box 449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76" name="Text Box 450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77" name="Text Box 450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78" name="Text Box 450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79" name="Text Box 450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80" name="Text Box 450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81" name="Text Box 450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82" name="Text Box 450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83" name="Text Box 450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84" name="Text Box 450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85" name="Text Box 450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86" name="Text Box 451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87" name="Text Box 451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88" name="Text Box 451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89" name="Text Box 451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90" name="Text Box 451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91" name="Text Box 451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92" name="Text Box 451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93" name="Text Box 451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94" name="Text Box 451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95" name="Text Box 451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96" name="Text Box 452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97" name="Text Box 452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98" name="Text Box 452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499" name="Text Box 452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00" name="Text Box 452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01" name="Text Box 452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02" name="Text Box 452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03" name="Text Box 452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04" name="Text Box 452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05" name="Text Box 452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06" name="Text Box 453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07" name="Text Box 453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08" name="Text Box 453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09" name="Text Box 453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10" name="Text Box 453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11" name="Text Box 453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12" name="Text Box 453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13" name="Text Box 453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14" name="Text Box 453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15" name="Text Box 453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16" name="Text Box 454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17" name="Text Box 454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18" name="Text Box 454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19" name="Text Box 454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20" name="Text Box 454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21" name="Text Box 454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22" name="Text Box 454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23" name="Text Box 454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24" name="Text Box 454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25" name="Text Box 454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26" name="Text Box 455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27" name="Text Box 455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28" name="Text Box 455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29" name="Text Box 455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30" name="Text Box 455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31" name="Text Box 455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32" name="Text Box 455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33" name="Text Box 455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34" name="Text Box 455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35" name="Text Box 455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36" name="Text Box 456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37" name="Text Box 456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38" name="Text Box 456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39" name="Text Box 456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40" name="Text Box 456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41" name="Text Box 456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42" name="Text Box 456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43" name="Text Box 456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44" name="Text Box 456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45" name="Text Box 456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46" name="Text Box 457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47" name="Text Box 457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48" name="Text Box 457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49" name="Text Box 457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50" name="Text Box 457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51" name="Text Box 457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52" name="Text Box 457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53" name="Text Box 457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54" name="Text Box 457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55" name="Text Box 457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56" name="Text Box 458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57" name="Text Box 458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58" name="Text Box 458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59" name="Text Box 458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60" name="Text Box 458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61" name="Text Box 458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62" name="Text Box 458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63" name="Text Box 458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64" name="Text Box 458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65" name="Text Box 458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66" name="Text Box 459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67" name="Text Box 459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68" name="Text Box 459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69" name="Text Box 459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70" name="Text Box 459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71" name="Text Box 459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72" name="Text Box 459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73" name="Text Box 459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74" name="Text Box 459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75" name="Text Box 459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76" name="Text Box 460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77" name="Text Box 460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78" name="Text Box 460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79" name="Text Box 460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80" name="Text Box 460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81" name="Text Box 460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82" name="Text Box 460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83" name="Text Box 460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84" name="Text Box 460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85" name="Text Box 460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86" name="Text Box 461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87" name="Text Box 461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88" name="Text Box 461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89" name="Text Box 461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90" name="Text Box 461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91" name="Text Box 461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92" name="Text Box 461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93" name="Text Box 461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94" name="Text Box 461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95" name="Text Box 461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96" name="Text Box 462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97" name="Text Box 462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98" name="Text Box 462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599" name="Text Box 462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00" name="Text Box 462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01" name="Text Box 462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02" name="Text Box 462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03" name="Text Box 462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04" name="Text Box 462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05" name="Text Box 462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06" name="Text Box 463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07" name="Text Box 463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08" name="Text Box 463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09" name="Text Box 463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10" name="Text Box 463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11" name="Text Box 463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12" name="Text Box 463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13" name="Text Box 463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14" name="Text Box 463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15" name="Text Box 463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16" name="Text Box 464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17" name="Text Box 464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18" name="Text Box 464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19" name="Text Box 464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20" name="Text Box 464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21" name="Text Box 464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22" name="Text Box 464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23" name="Text Box 464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24" name="Text Box 464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25" name="Text Box 464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26" name="Text Box 465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27" name="Text Box 465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28" name="Text Box 465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29" name="Text Box 465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30" name="Text Box 465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31" name="Text Box 465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32" name="Text Box 465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33" name="Text Box 465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34" name="Text Box 465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35" name="Text Box 465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36" name="Text Box 466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37" name="Text Box 466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38" name="Text Box 466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39" name="Text Box 466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40" name="Text Box 466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41" name="Text Box 466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42" name="Text Box 466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43" name="Text Box 466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44" name="Text Box 466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45" name="Text Box 466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46" name="Text Box 467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47" name="Text Box 467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48" name="Text Box 467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49" name="Text Box 467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50" name="Text Box 467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51" name="Text Box 467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52" name="Text Box 467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53" name="Text Box 467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54" name="Text Box 467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55" name="Text Box 467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56" name="Text Box 468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57" name="Text Box 468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58" name="Text Box 468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59" name="Text Box 468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60" name="Text Box 468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61" name="Text Box 468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62" name="Text Box 468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63" name="Text Box 468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64" name="Text Box 468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65" name="Text Box 468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66" name="Text Box 469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67" name="Text Box 469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68" name="Text Box 469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69" name="Text Box 469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70" name="Text Box 469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71" name="Text Box 469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72" name="Text Box 469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73" name="Text Box 469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74" name="Text Box 469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75" name="Text Box 469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76" name="Text Box 470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77" name="Text Box 470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78" name="Text Box 470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79" name="Text Box 470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80" name="Text Box 470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81" name="Text Box 470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82" name="Text Box 470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83" name="Text Box 470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84" name="Text Box 470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85" name="Text Box 470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86" name="Text Box 471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87" name="Text Box 471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88" name="Text Box 471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89" name="Text Box 471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90" name="Text Box 471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91" name="Text Box 471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92" name="Text Box 471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93" name="Text Box 471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94" name="Text Box 471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95" name="Text Box 471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96" name="Text Box 472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97" name="Text Box 472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98" name="Text Box 472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699" name="Text Box 472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00" name="Text Box 472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01" name="Text Box 472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02" name="Text Box 472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03" name="Text Box 472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04" name="Text Box 472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05" name="Text Box 472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06" name="Text Box 473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07" name="Text Box 473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08" name="Text Box 473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09" name="Text Box 473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10" name="Text Box 473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11" name="Text Box 473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12" name="Text Box 473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13" name="Text Box 473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14" name="Text Box 473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15" name="Text Box 473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16" name="Text Box 474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17" name="Text Box 474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18" name="Text Box 474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19" name="Text Box 474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20" name="Text Box 474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21" name="Text Box 474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22" name="Text Box 474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23" name="Text Box 474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24" name="Text Box 474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25" name="Text Box 474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26" name="Text Box 475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27" name="Text Box 475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28" name="Text Box 475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29" name="Text Box 475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30" name="Text Box 475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31" name="Text Box 475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32" name="Text Box 475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33" name="Text Box 475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34" name="Text Box 475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35" name="Text Box 475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36" name="Text Box 476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37" name="Text Box 476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38" name="Text Box 476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39" name="Text Box 476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40" name="Text Box 476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41" name="Text Box 476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42" name="Text Box 476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43" name="Text Box 476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44" name="Text Box 476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45" name="Text Box 476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46" name="Text Box 477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47" name="Text Box 477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48" name="Text Box 477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49" name="Text Box 477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50" name="Text Box 477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51" name="Text Box 477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52" name="Text Box 477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53" name="Text Box 477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54" name="Text Box 477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55" name="Text Box 477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56" name="Text Box 478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57" name="Text Box 478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58" name="Text Box 478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59" name="Text Box 478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60" name="Text Box 478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61" name="Text Box 478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62" name="Text Box 478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63" name="Text Box 478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64" name="Text Box 478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65" name="Text Box 478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66" name="Text Box 479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67" name="Text Box 479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68" name="Text Box 479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69" name="Text Box 479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70" name="Text Box 479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71" name="Text Box 479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72" name="Text Box 479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73" name="Text Box 479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74" name="Text Box 479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75" name="Text Box 479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76" name="Text Box 480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77" name="Text Box 480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78" name="Text Box 480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79" name="Text Box 480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80" name="Text Box 480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81" name="Text Box 480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82" name="Text Box 480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83" name="Text Box 480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84" name="Text Box 480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85" name="Text Box 480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86" name="Text Box 481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87" name="Text Box 481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88" name="Text Box 481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89" name="Text Box 481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90" name="Text Box 481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91" name="Text Box 481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92" name="Text Box 481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93" name="Text Box 481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94" name="Text Box 481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95" name="Text Box 481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96" name="Text Box 482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97" name="Text Box 482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98" name="Text Box 482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799" name="Text Box 482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00" name="Text Box 482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01" name="Text Box 482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02" name="Text Box 482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03" name="Text Box 482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04" name="Text Box 482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05" name="Text Box 482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06" name="Text Box 483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07" name="Text Box 483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08" name="Text Box 483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09" name="Text Box 483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10" name="Text Box 483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11" name="Text Box 483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12" name="Text Box 483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13" name="Text Box 483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14" name="Text Box 483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15" name="Text Box 483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16" name="Text Box 484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17" name="Text Box 484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18" name="Text Box 484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19" name="Text Box 484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20" name="Text Box 484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21" name="Text Box 484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22" name="Text Box 484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23" name="Text Box 484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24" name="Text Box 484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25" name="Text Box 484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26" name="Text Box 485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27" name="Text Box 485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28" name="Text Box 485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29" name="Text Box 485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30" name="Text Box 485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31" name="Text Box 485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32" name="Text Box 485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33" name="Text Box 485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34" name="Text Box 485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35" name="Text Box 485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36" name="Text Box 486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37" name="Text Box 486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38" name="Text Box 486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39" name="Text Box 486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40" name="Text Box 486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41" name="Text Box 486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42" name="Text Box 486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43" name="Text Box 486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44" name="Text Box 486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45" name="Text Box 486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46" name="Text Box 487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47" name="Text Box 487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48" name="Text Box 487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49" name="Text Box 487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50" name="Text Box 487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51" name="Text Box 487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52" name="Text Box 487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53" name="Text Box 487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54" name="Text Box 487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55" name="Text Box 487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56" name="Text Box 488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57" name="Text Box 488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58" name="Text Box 488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59" name="Text Box 488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60" name="Text Box 488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61" name="Text Box 488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62" name="Text Box 488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63" name="Text Box 488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64" name="Text Box 488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65" name="Text Box 488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66" name="Text Box 489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67" name="Text Box 489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68" name="Text Box 489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69" name="Text Box 489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70" name="Text Box 489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71" name="Text Box 489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72" name="Text Box 489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73" name="Text Box 489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74" name="Text Box 489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75" name="Text Box 489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76" name="Text Box 490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77" name="Text Box 490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78" name="Text Box 490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79" name="Text Box 490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80" name="Text Box 490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81" name="Text Box 490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82" name="Text Box 490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83" name="Text Box 490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84" name="Text Box 490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85" name="Text Box 490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86" name="Text Box 491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87" name="Text Box 491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88" name="Text Box 491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89" name="Text Box 491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90" name="Text Box 491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91" name="Text Box 491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92" name="Text Box 491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93" name="Text Box 491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94" name="Text Box 491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95" name="Text Box 491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96" name="Text Box 492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97" name="Text Box 492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98" name="Text Box 492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899" name="Text Box 492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00" name="Text Box 492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01" name="Text Box 492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02" name="Text Box 492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03" name="Text Box 492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04" name="Text Box 492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05" name="Text Box 492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06" name="Text Box 493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07" name="Text Box 493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08" name="Text Box 493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09" name="Text Box 493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10" name="Text Box 493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11" name="Text Box 493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12" name="Text Box 493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13" name="Text Box 493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14" name="Text Box 493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15" name="Text Box 493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16" name="Text Box 494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17" name="Text Box 494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18" name="Text Box 494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19" name="Text Box 494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20" name="Text Box 494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21" name="Text Box 494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22" name="Text Box 494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23" name="Text Box 494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24" name="Text Box 494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25" name="Text Box 494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26" name="Text Box 495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27" name="Text Box 495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28" name="Text Box 495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29" name="Text Box 495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30" name="Text Box 495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31" name="Text Box 495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32" name="Text Box 495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33" name="Text Box 495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34" name="Text Box 495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35" name="Text Box 495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36" name="Text Box 496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37" name="Text Box 496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38" name="Text Box 496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39" name="Text Box 496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40" name="Text Box 496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41" name="Text Box 496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42" name="Text Box 496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43" name="Text Box 496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44" name="Text Box 496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45" name="Text Box 496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46" name="Text Box 497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47" name="Text Box 497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48" name="Text Box 497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49" name="Text Box 497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50" name="Text Box 497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51" name="Text Box 497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52" name="Text Box 497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53" name="Text Box 497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54" name="Text Box 497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55" name="Text Box 497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56" name="Text Box 498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57" name="Text Box 498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58" name="Text Box 498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59" name="Text Box 498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60" name="Text Box 498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61" name="Text Box 498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62" name="Text Box 498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63" name="Text Box 498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64" name="Text Box 498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65" name="Text Box 498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66" name="Text Box 499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67" name="Text Box 499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68" name="Text Box 499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69" name="Text Box 499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70" name="Text Box 499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71" name="Text Box 499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72" name="Text Box 499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73" name="Text Box 499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74" name="Text Box 499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75" name="Text Box 499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76" name="Text Box 500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77" name="Text Box 500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78" name="Text Box 500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79" name="Text Box 500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80" name="Text Box 500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81" name="Text Box 500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82" name="Text Box 500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83" name="Text Box 500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84" name="Text Box 500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85" name="Text Box 500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86" name="Text Box 501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87" name="Text Box 501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88" name="Text Box 501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89" name="Text Box 501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90" name="Text Box 501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91" name="Text Box 501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92" name="Text Box 501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93" name="Text Box 501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94" name="Text Box 501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95" name="Text Box 501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96" name="Text Box 502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97" name="Text Box 502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98" name="Text Box 502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7999" name="Text Box 502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00" name="Text Box 502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01" name="Text Box 502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02" name="Text Box 502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03" name="Text Box 502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04" name="Text Box 502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05" name="Text Box 502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06" name="Text Box 503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07" name="Text Box 503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08" name="Text Box 503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09" name="Text Box 503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10" name="Text Box 503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11" name="Text Box 503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12" name="Text Box 503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13" name="Text Box 503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14" name="Text Box 503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15" name="Text Box 503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16" name="Text Box 504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17" name="Text Box 504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18" name="Text Box 504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19" name="Text Box 504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20" name="Text Box 504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21" name="Text Box 504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22" name="Text Box 504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23" name="Text Box 504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24" name="Text Box 504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25" name="Text Box 504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26" name="Text Box 505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27" name="Text Box 505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28" name="Text Box 505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29" name="Text Box 505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30" name="Text Box 505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31" name="Text Box 505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32" name="Text Box 505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33" name="Text Box 505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34" name="Text Box 505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35" name="Text Box 505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36" name="Text Box 506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37" name="Text Box 506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38" name="Text Box 506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39" name="Text Box 506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40" name="Text Box 506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41" name="Text Box 506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42" name="Text Box 506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43" name="Text Box 506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44" name="Text Box 506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45" name="Text Box 506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46" name="Text Box 507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47" name="Text Box 507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48" name="Text Box 507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49" name="Text Box 507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50" name="Text Box 507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51" name="Text Box 507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52" name="Text Box 507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53" name="Text Box 507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54" name="Text Box 507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55" name="Text Box 507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56" name="Text Box 508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57" name="Text Box 508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58" name="Text Box 508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59" name="Text Box 508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60" name="Text Box 508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61" name="Text Box 508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62" name="Text Box 508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63" name="Text Box 508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64" name="Text Box 508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65" name="Text Box 508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66" name="Text Box 509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67" name="Text Box 509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68" name="Text Box 509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69" name="Text Box 509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70" name="Text Box 509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71" name="Text Box 509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72" name="Text Box 509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73" name="Text Box 509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74" name="Text Box 509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75" name="Text Box 509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76" name="Text Box 510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77" name="Text Box 510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78" name="Text Box 510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79" name="Text Box 510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80" name="Text Box 510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81" name="Text Box 510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82" name="Text Box 510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83" name="Text Box 510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84" name="Text Box 510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85" name="Text Box 510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86" name="Text Box 511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87" name="Text Box 511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88" name="Text Box 511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89" name="Text Box 511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90" name="Text Box 511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91" name="Text Box 511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92" name="Text Box 511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93" name="Text Box 511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94" name="Text Box 511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95" name="Text Box 511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96" name="Text Box 512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97" name="Text Box 512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98" name="Text Box 512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099" name="Text Box 512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00" name="Text Box 512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01" name="Text Box 512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02" name="Text Box 512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03" name="Text Box 512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04" name="Text Box 512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05" name="Text Box 512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06" name="Text Box 513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07" name="Text Box 513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08" name="Text Box 513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09" name="Text Box 513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10" name="Text Box 513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11" name="Text Box 513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12" name="Text Box 513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13" name="Text Box 513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14" name="Text Box 513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15" name="Text Box 513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16" name="Text Box 514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17" name="Text Box 514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18" name="Text Box 514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19" name="Text Box 514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20" name="Text Box 514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21" name="Text Box 514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22" name="Text Box 514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23" name="Text Box 514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24" name="Text Box 514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25" name="Text Box 514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26" name="Text Box 515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27" name="Text Box 515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28" name="Text Box 515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29" name="Text Box 515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30" name="Text Box 515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31" name="Text Box 515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32" name="Text Box 515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33" name="Text Box 515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34" name="Text Box 515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35" name="Text Box 515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36" name="Text Box 516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37" name="Text Box 516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38" name="Text Box 516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39" name="Text Box 516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40" name="Text Box 516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41" name="Text Box 516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42" name="Text Box 516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43" name="Text Box 516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44" name="Text Box 516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45" name="Text Box 516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46" name="Text Box 517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47" name="Text Box 517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48" name="Text Box 517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49" name="Text Box 517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50" name="Text Box 517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51" name="Text Box 517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52" name="Text Box 517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53" name="Text Box 517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54" name="Text Box 517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55" name="Text Box 517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56" name="Text Box 518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57" name="Text Box 518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58" name="Text Box 518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59" name="Text Box 518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60" name="Text Box 518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61" name="Text Box 518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62" name="Text Box 518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63" name="Text Box 518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64" name="Text Box 518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65" name="Text Box 518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66" name="Text Box 519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67" name="Text Box 519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68" name="Text Box 519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69" name="Text Box 519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70" name="Text Box 519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71" name="Text Box 519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72" name="Text Box 519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73" name="Text Box 519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74" name="Text Box 519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75" name="Text Box 519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76" name="Text Box 520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77" name="Text Box 520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78" name="Text Box 520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79" name="Text Box 520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80" name="Text Box 520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81" name="Text Box 520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82" name="Text Box 520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83" name="Text Box 520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84" name="Text Box 520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85" name="Text Box 520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86" name="Text Box 521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87" name="Text Box 521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88" name="Text Box 521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89" name="Text Box 521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90" name="Text Box 521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91" name="Text Box 521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92" name="Text Box 521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93" name="Text Box 521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94" name="Text Box 521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95" name="Text Box 521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96" name="Text Box 522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97" name="Text Box 522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98" name="Text Box 522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199" name="Text Box 522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200" name="Text Box 522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201" name="Text Box 522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202" name="Text Box 522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203" name="Text Box 522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204" name="Text Box 522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205" name="Text Box 522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206" name="Text Box 523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207" name="Text Box 523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208" name="Text Box 523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209" name="Text Box 523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210" name="Text Box 523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211" name="Text Box 523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212" name="Text Box 523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213" name="Text Box 523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214" name="Text Box 523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215" name="Text Box 523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216" name="Text Box 524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217" name="Text Box 524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218" name="Text Box 524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219" name="Text Box 524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220" name="Text Box 524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221" name="Text Box 524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222" name="Text Box 524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223" name="Text Box 524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224" name="Text Box 524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225" name="Text Box 524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226" name="Text Box 525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227" name="Text Box 525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228" name="Text Box 525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229" name="Text Box 525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230" name="Text Box 525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231" name="Text Box 525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232" name="Text Box 525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233" name="Text Box 525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234" name="Text Box 525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235" name="Text Box 525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236" name="Text Box 526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237" name="Text Box 526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238" name="Text Box 526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239" name="Text Box 526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240" name="Text Box 526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241" name="Text Box 526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242" name="Text Box 526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243" name="Text Box 526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244" name="Text Box 526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245" name="Text Box 526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246" name="Text Box 527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247" name="Text Box 527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248" name="Text Box 527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249" name="Text Box 527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250" name="Text Box 5274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251" name="Text Box 5275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252" name="Text Box 5276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253" name="Text Box 5277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254" name="Text Box 5278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255" name="Text Box 5279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256" name="Text Box 5280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257" name="Text Box 5281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258" name="Text Box 5282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85725</xdr:colOff>
      <xdr:row>915</xdr:row>
      <xdr:rowOff>332</xdr:rowOff>
    </xdr:to>
    <xdr:sp macro="" textlink="">
      <xdr:nvSpPr>
        <xdr:cNvPr id="8259" name="Text Box 5283"/>
        <xdr:cNvSpPr txBox="1">
          <a:spLocks noChangeArrowheads="1"/>
        </xdr:cNvSpPr>
      </xdr:nvSpPr>
      <xdr:spPr bwMode="auto">
        <a:xfrm>
          <a:off x="4686300" y="174117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260" name="Text Box 258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261" name="Text Box 258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262" name="Text Box 258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263" name="Text Box 258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264" name="Text Box 259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265" name="Text Box 259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266" name="Text Box 259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267" name="Text Box 259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268" name="Text Box 259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269" name="Text Box 259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270" name="Text Box 259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271" name="Text Box 259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272" name="Text Box 259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273" name="Text Box 259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274" name="Text Box 260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275" name="Text Box 260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276" name="Text Box 260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277" name="Text Box 260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278" name="Text Box 260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279" name="Text Box 260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280" name="Text Box 260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281" name="Text Box 260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282" name="Text Box 260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283" name="Text Box 260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284" name="Text Box 261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285" name="Text Box 261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286" name="Text Box 261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287" name="Text Box 261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288" name="Text Box 261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289" name="Text Box 261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290" name="Text Box 261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291" name="Text Box 261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292" name="Text Box 261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293" name="Text Box 261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294" name="Text Box 262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295" name="Text Box 262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296" name="Text Box 262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297" name="Text Box 262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298" name="Text Box 262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299" name="Text Box 262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00" name="Text Box 262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01" name="Text Box 262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02" name="Text Box 262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03" name="Text Box 262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04" name="Text Box 263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05" name="Text Box 263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06" name="Text Box 263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07" name="Text Box 263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08" name="Text Box 263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09" name="Text Box 263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10" name="Text Box 263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11" name="Text Box 263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12" name="Text Box 263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13" name="Text Box 263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14" name="Text Box 264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15" name="Text Box 264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16" name="Text Box 264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17" name="Text Box 264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18" name="Text Box 264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19" name="Text Box 268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20" name="Text Box 268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21" name="Text Box 268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22" name="Text Box 269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23" name="Text Box 269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24" name="Text Box 269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25" name="Text Box 269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26" name="Text Box 269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27" name="Text Box 269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28" name="Text Box 269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29" name="Text Box 269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30" name="Text Box 269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31" name="Text Box 269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32" name="Text Box 270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33" name="Text Box 270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34" name="Text Box 270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35" name="Text Box 270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36" name="Text Box 270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37" name="Text Box 270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38" name="Text Box 270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39" name="Text Box 270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40" name="Text Box 270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41" name="Text Box 270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42" name="Text Box 271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43" name="Text Box 271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44" name="Text Box 271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45" name="Text Box 271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46" name="Text Box 271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47" name="Text Box 271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48" name="Text Box 271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49" name="Text Box 271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50" name="Text Box 271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51" name="Text Box 271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52" name="Text Box 272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53" name="Text Box 272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54" name="Text Box 272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55" name="Text Box 272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56" name="Text Box 272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57" name="Text Box 272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58" name="Text Box 272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59" name="Text Box 272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60" name="Text Box 272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61" name="Text Box 272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62" name="Text Box 273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63" name="Text Box 273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64" name="Text Box 273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65" name="Text Box 273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66" name="Text Box 273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67" name="Text Box 273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68" name="Text Box 273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69" name="Text Box 273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70" name="Text Box 273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71" name="Text Box 273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72" name="Text Box 274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73" name="Text Box 274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74" name="Text Box 274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75" name="Text Box 274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76" name="Text Box 274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77" name="Text Box 274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78" name="Text Box 274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79" name="Text Box 274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80" name="Text Box 274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81" name="Text Box 274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82" name="Text Box 275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83" name="Text Box 275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84" name="Text Box 275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85" name="Text Box 275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86" name="Text Box 275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87" name="Text Box 275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88" name="Text Box 275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89" name="Text Box 275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90" name="Text Box 275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91" name="Text Box 275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92" name="Text Box 276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93" name="Text Box 276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94" name="Text Box 276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95" name="Text Box 276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96" name="Text Box 276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97" name="Text Box 276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98" name="Text Box 276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399" name="Text Box 276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00" name="Text Box 276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01" name="Text Box 276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02" name="Text Box 277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03" name="Text Box 277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04" name="Text Box 277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05" name="Text Box 277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06" name="Text Box 277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07" name="Text Box 277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08" name="Text Box 277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09" name="Text Box 277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10" name="Text Box 277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11" name="Text Box 277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12" name="Text Box 278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13" name="Text Box 278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14" name="Text Box 278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15" name="Text Box 278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16" name="Text Box 278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17" name="Text Box 278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18" name="Text Box 278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19" name="Text Box 278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20" name="Text Box 278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21" name="Text Box 278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22" name="Text Box 279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23" name="Text Box 279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24" name="Text Box 279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25" name="Text Box 279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26" name="Text Box 279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27" name="Text Box 279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28" name="Text Box 279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29" name="Text Box 279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30" name="Text Box 279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31" name="Text Box 279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32" name="Text Box 280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33" name="Text Box 280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34" name="Text Box 280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35" name="Text Box 280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36" name="Text Box 280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37" name="Text Box 280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38" name="Text Box 280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39" name="Text Box 280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40" name="Text Box 280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41" name="Text Box 280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42" name="Text Box 281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43" name="Text Box 281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44" name="Text Box 281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45" name="Text Box 281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46" name="Text Box 281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47" name="Text Box 281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48" name="Text Box 281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49" name="Text Box 281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50" name="Text Box 281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51" name="Text Box 281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52" name="Text Box 282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53" name="Text Box 282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54" name="Text Box 282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55" name="Text Box 282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56" name="Text Box 282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57" name="Text Box 282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58" name="Text Box 282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59" name="Text Box 282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60" name="Text Box 282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61" name="Text Box 282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62" name="Text Box 283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63" name="Text Box 283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64" name="Text Box 283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65" name="Text Box 283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66" name="Text Box 283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67" name="Text Box 283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68" name="Text Box 283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69" name="Text Box 283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70" name="Text Box 283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71" name="Text Box 283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72" name="Text Box 284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73" name="Text Box 284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74" name="Text Box 284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75" name="Text Box 284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76" name="Text Box 284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77" name="Text Box 284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78" name="Text Box 284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79" name="Text Box 284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80" name="Text Box 284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81" name="Text Box 284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82" name="Text Box 285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83" name="Text Box 285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84" name="Text Box 285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85" name="Text Box 285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86" name="Text Box 285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87" name="Text Box 285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88" name="Text Box 285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89" name="Text Box 285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90" name="Text Box 285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91" name="Text Box 285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92" name="Text Box 286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93" name="Text Box 286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94" name="Text Box 286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95" name="Text Box 286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96" name="Text Box 286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97" name="Text Box 286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98" name="Text Box 286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499" name="Text Box 286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00" name="Text Box 286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01" name="Text Box 286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02" name="Text Box 287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03" name="Text Box 287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04" name="Text Box 287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05" name="Text Box 287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06" name="Text Box 287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07" name="Text Box 287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08" name="Text Box 287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09" name="Text Box 287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10" name="Text Box 287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11" name="Text Box 287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12" name="Text Box 288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13" name="Text Box 288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14" name="Text Box 288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15" name="Text Box 288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16" name="Text Box 288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17" name="Text Box 288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18" name="Text Box 288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19" name="Text Box 288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20" name="Text Box 288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21" name="Text Box 288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22" name="Text Box 289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23" name="Text Box 289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24" name="Text Box 289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25" name="Text Box 289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26" name="Text Box 289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27" name="Text Box 289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28" name="Text Box 289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29" name="Text Box 289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30" name="Text Box 289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31" name="Text Box 289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32" name="Text Box 290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33" name="Text Box 290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34" name="Text Box 290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35" name="Text Box 290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36" name="Text Box 290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37" name="Text Box 290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38" name="Text Box 290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39" name="Text Box 290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40" name="Text Box 290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41" name="Text Box 290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42" name="Text Box 291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43" name="Text Box 291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44" name="Text Box 291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45" name="Text Box 291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46" name="Text Box 291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47" name="Text Box 291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48" name="Text Box 291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49" name="Text Box 291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50" name="Text Box 291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51" name="Text Box 291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52" name="Text Box 292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53" name="Text Box 292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54" name="Text Box 292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55" name="Text Box 292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56" name="Text Box 292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57" name="Text Box 292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58" name="Text Box 292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59" name="Text Box 292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60" name="Text Box 292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61" name="Text Box 292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62" name="Text Box 293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63" name="Text Box 293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64" name="Text Box 293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65" name="Text Box 293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66" name="Text Box 293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67" name="Text Box 293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68" name="Text Box 293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69" name="Text Box 293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70" name="Text Box 293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71" name="Text Box 293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72" name="Text Box 294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73" name="Text Box 294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74" name="Text Box 294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75" name="Text Box 294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76" name="Text Box 294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77" name="Text Box 294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78" name="Text Box 294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79" name="Text Box 294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80" name="Text Box 294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81" name="Text Box 294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82" name="Text Box 295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83" name="Text Box 295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84" name="Text Box 295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85" name="Text Box 295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86" name="Text Box 295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87" name="Text Box 295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88" name="Text Box 295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89" name="Text Box 295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90" name="Text Box 295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91" name="Text Box 295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92" name="Text Box 296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93" name="Text Box 296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94" name="Text Box 296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95" name="Text Box 296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96" name="Text Box 296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97" name="Text Box 296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98" name="Text Box 296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599" name="Text Box 296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00" name="Text Box 296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01" name="Text Box 296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02" name="Text Box 297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03" name="Text Box 297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04" name="Text Box 297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05" name="Text Box 297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06" name="Text Box 297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07" name="Text Box 297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08" name="Text Box 297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09" name="Text Box 297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10" name="Text Box 297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11" name="Text Box 297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12" name="Text Box 298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13" name="Text Box 298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14" name="Text Box 298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15" name="Text Box 298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16" name="Text Box 298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17" name="Text Box 298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18" name="Text Box 298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19" name="Text Box 298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20" name="Text Box 298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21" name="Text Box 298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22" name="Text Box 299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23" name="Text Box 299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24" name="Text Box 299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25" name="Text Box 299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26" name="Text Box 299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27" name="Text Box 299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28" name="Text Box 299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29" name="Text Box 299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30" name="Text Box 299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31" name="Text Box 299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32" name="Text Box 300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33" name="Text Box 300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34" name="Text Box 300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35" name="Text Box 300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36" name="Text Box 300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37" name="Text Box 300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38" name="Text Box 300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39" name="Text Box 300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40" name="Text Box 300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41" name="Text Box 300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42" name="Text Box 301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43" name="Text Box 301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44" name="Text Box 301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45" name="Text Box 301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46" name="Text Box 301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47" name="Text Box 301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48" name="Text Box 301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49" name="Text Box 301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50" name="Text Box 301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51" name="Text Box 301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52" name="Text Box 302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53" name="Text Box 302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54" name="Text Box 302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55" name="Text Box 302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56" name="Text Box 302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57" name="Text Box 302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58" name="Text Box 302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59" name="Text Box 302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60" name="Text Box 302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61" name="Text Box 302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62" name="Text Box 303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63" name="Text Box 303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64" name="Text Box 303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65" name="Text Box 303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66" name="Text Box 303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67" name="Text Box 303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68" name="Text Box 303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69" name="Text Box 303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70" name="Text Box 303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71" name="Text Box 303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72" name="Text Box 304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73" name="Text Box 304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74" name="Text Box 304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75" name="Text Box 304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76" name="Text Box 304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77" name="Text Box 304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78" name="Text Box 304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79" name="Text Box 304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80" name="Text Box 304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81" name="Text Box 304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82" name="Text Box 305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83" name="Text Box 305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84" name="Text Box 305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85" name="Text Box 305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86" name="Text Box 305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87" name="Text Box 305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88" name="Text Box 305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89" name="Text Box 305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90" name="Text Box 305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91" name="Text Box 305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92" name="Text Box 306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93" name="Text Box 306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94" name="Text Box 306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95" name="Text Box 306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96" name="Text Box 306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97" name="Text Box 306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98" name="Text Box 306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699" name="Text Box 306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00" name="Text Box 306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01" name="Text Box 306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02" name="Text Box 307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03" name="Text Box 307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04" name="Text Box 307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05" name="Text Box 307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06" name="Text Box 307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07" name="Text Box 307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08" name="Text Box 307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09" name="Text Box 307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10" name="Text Box 307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11" name="Text Box 307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12" name="Text Box 308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13" name="Text Box 308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14" name="Text Box 308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15" name="Text Box 308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16" name="Text Box 308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17" name="Text Box 308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18" name="Text Box 308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19" name="Text Box 308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20" name="Text Box 308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21" name="Text Box 308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22" name="Text Box 309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23" name="Text Box 309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24" name="Text Box 309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25" name="Text Box 309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26" name="Text Box 309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27" name="Text Box 309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28" name="Text Box 309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29" name="Text Box 309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30" name="Text Box 309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31" name="Text Box 309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32" name="Text Box 310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33" name="Text Box 310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34" name="Text Box 310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35" name="Text Box 310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36" name="Text Box 310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37" name="Text Box 310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38" name="Text Box 310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39" name="Text Box 310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40" name="Text Box 310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41" name="Text Box 310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42" name="Text Box 311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43" name="Text Box 311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44" name="Text Box 311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45" name="Text Box 311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46" name="Text Box 311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47" name="Text Box 311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48" name="Text Box 311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49" name="Text Box 311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50" name="Text Box 311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51" name="Text Box 311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52" name="Text Box 312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53" name="Text Box 312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54" name="Text Box 312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55" name="Text Box 312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56" name="Text Box 312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57" name="Text Box 312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58" name="Text Box 312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59" name="Text Box 312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60" name="Text Box 312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61" name="Text Box 312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62" name="Text Box 313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63" name="Text Box 313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64" name="Text Box 313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65" name="Text Box 313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66" name="Text Box 313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67" name="Text Box 313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68" name="Text Box 313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69" name="Text Box 313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70" name="Text Box 313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71" name="Text Box 313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72" name="Text Box 314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73" name="Text Box 314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74" name="Text Box 314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75" name="Text Box 314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76" name="Text Box 314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77" name="Text Box 314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78" name="Text Box 314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79" name="Text Box 314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80" name="Text Box 314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81" name="Text Box 314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82" name="Text Box 315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83" name="Text Box 315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84" name="Text Box 315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85" name="Text Box 315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86" name="Text Box 315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87" name="Text Box 315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88" name="Text Box 315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89" name="Text Box 315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90" name="Text Box 315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91" name="Text Box 315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92" name="Text Box 316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93" name="Text Box 316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94" name="Text Box 316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95" name="Text Box 316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96" name="Text Box 316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97" name="Text Box 316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98" name="Text Box 316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799" name="Text Box 316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00" name="Text Box 316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01" name="Text Box 316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02" name="Text Box 317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03" name="Text Box 317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04" name="Text Box 317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05" name="Text Box 317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06" name="Text Box 317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07" name="Text Box 317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08" name="Text Box 317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09" name="Text Box 317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10" name="Text Box 317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11" name="Text Box 317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12" name="Text Box 318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13" name="Text Box 318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14" name="Text Box 318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15" name="Text Box 318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16" name="Text Box 318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17" name="Text Box 318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18" name="Text Box 318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19" name="Text Box 318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20" name="Text Box 318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21" name="Text Box 318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22" name="Text Box 319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23" name="Text Box 319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24" name="Text Box 319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25" name="Text Box 319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26" name="Text Box 319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27" name="Text Box 319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28" name="Text Box 319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29" name="Text Box 319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30" name="Text Box 319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31" name="Text Box 319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32" name="Text Box 320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33" name="Text Box 320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34" name="Text Box 320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35" name="Text Box 320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36" name="Text Box 320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37" name="Text Box 320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38" name="Text Box 320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39" name="Text Box 320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40" name="Text Box 320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41" name="Text Box 320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42" name="Text Box 321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43" name="Text Box 321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44" name="Text Box 321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45" name="Text Box 321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46" name="Text Box 321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47" name="Text Box 321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48" name="Text Box 321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49" name="Text Box 321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50" name="Text Box 321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51" name="Text Box 321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52" name="Text Box 322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53" name="Text Box 322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54" name="Text Box 322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55" name="Text Box 322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56" name="Text Box 322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57" name="Text Box 322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58" name="Text Box 322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59" name="Text Box 322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60" name="Text Box 322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61" name="Text Box 322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62" name="Text Box 323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63" name="Text Box 323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64" name="Text Box 323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65" name="Text Box 323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66" name="Text Box 323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67" name="Text Box 323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68" name="Text Box 323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69" name="Text Box 323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70" name="Text Box 323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71" name="Text Box 323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72" name="Text Box 324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73" name="Text Box 324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74" name="Text Box 324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75" name="Text Box 324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76" name="Text Box 324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77" name="Text Box 324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78" name="Text Box 324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79" name="Text Box 324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80" name="Text Box 324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81" name="Text Box 324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82" name="Text Box 325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83" name="Text Box 325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84" name="Text Box 325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85" name="Text Box 325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86" name="Text Box 325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87" name="Text Box 325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88" name="Text Box 325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89" name="Text Box 325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90" name="Text Box 325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91" name="Text Box 325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92" name="Text Box 326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93" name="Text Box 326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94" name="Text Box 326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95" name="Text Box 326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96" name="Text Box 326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97" name="Text Box 326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98" name="Text Box 326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899" name="Text Box 326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00" name="Text Box 326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01" name="Text Box 326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02" name="Text Box 327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03" name="Text Box 327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04" name="Text Box 327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05" name="Text Box 327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06" name="Text Box 327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07" name="Text Box 327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08" name="Text Box 327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09" name="Text Box 327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10" name="Text Box 327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11" name="Text Box 327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12" name="Text Box 328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13" name="Text Box 328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14" name="Text Box 328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15" name="Text Box 328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16" name="Text Box 328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17" name="Text Box 328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18" name="Text Box 328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19" name="Text Box 328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20" name="Text Box 328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21" name="Text Box 328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22" name="Text Box 329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23" name="Text Box 329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24" name="Text Box 329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25" name="Text Box 329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26" name="Text Box 329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27" name="Text Box 329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28" name="Text Box 329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29" name="Text Box 329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30" name="Text Box 329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31" name="Text Box 329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32" name="Text Box 330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33" name="Text Box 330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34" name="Text Box 330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35" name="Text Box 330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36" name="Text Box 330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37" name="Text Box 330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38" name="Text Box 330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39" name="Text Box 330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40" name="Text Box 330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41" name="Text Box 330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42" name="Text Box 331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43" name="Text Box 331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44" name="Text Box 331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45" name="Text Box 331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46" name="Text Box 331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47" name="Text Box 331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48" name="Text Box 331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49" name="Text Box 331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50" name="Text Box 331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51" name="Text Box 331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52" name="Text Box 332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53" name="Text Box 332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54" name="Text Box 332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55" name="Text Box 332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56" name="Text Box 332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57" name="Text Box 332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58" name="Text Box 332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59" name="Text Box 332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60" name="Text Box 332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61" name="Text Box 332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62" name="Text Box 333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63" name="Text Box 333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64" name="Text Box 333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65" name="Text Box 333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66" name="Text Box 333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67" name="Text Box 333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68" name="Text Box 333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69" name="Text Box 333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70" name="Text Box 333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71" name="Text Box 333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72" name="Text Box 334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73" name="Text Box 334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74" name="Text Box 334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75" name="Text Box 334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76" name="Text Box 334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77" name="Text Box 334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78" name="Text Box 334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79" name="Text Box 334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80" name="Text Box 334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81" name="Text Box 334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82" name="Text Box 335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83" name="Text Box 335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84" name="Text Box 335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85" name="Text Box 335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86" name="Text Box 335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87" name="Text Box 335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88" name="Text Box 335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89" name="Text Box 335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90" name="Text Box 335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91" name="Text Box 335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92" name="Text Box 336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93" name="Text Box 336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94" name="Text Box 336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95" name="Text Box 336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96" name="Text Box 336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97" name="Text Box 336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98" name="Text Box 336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8999" name="Text Box 336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00" name="Text Box 336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01" name="Text Box 336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02" name="Text Box 337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03" name="Text Box 337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04" name="Text Box 337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05" name="Text Box 337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06" name="Text Box 337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07" name="Text Box 337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08" name="Text Box 337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09" name="Text Box 337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10" name="Text Box 337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11" name="Text Box 337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12" name="Text Box 338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13" name="Text Box 338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14" name="Text Box 338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15" name="Text Box 338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16" name="Text Box 338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17" name="Text Box 338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18" name="Text Box 338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19" name="Text Box 338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20" name="Text Box 338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21" name="Text Box 338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22" name="Text Box 339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23" name="Text Box 339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24" name="Text Box 339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25" name="Text Box 339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26" name="Text Box 339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27" name="Text Box 339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28" name="Text Box 339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29" name="Text Box 339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30" name="Text Box 339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31" name="Text Box 339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32" name="Text Box 340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33" name="Text Box 340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34" name="Text Box 340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35" name="Text Box 340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36" name="Text Box 340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37" name="Text Box 340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38" name="Text Box 340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39" name="Text Box 340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40" name="Text Box 340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41" name="Text Box 340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42" name="Text Box 341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43" name="Text Box 341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44" name="Text Box 341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45" name="Text Box 341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46" name="Text Box 341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47" name="Text Box 341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48" name="Text Box 341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49" name="Text Box 341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50" name="Text Box 341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51" name="Text Box 341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52" name="Text Box 342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53" name="Text Box 342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54" name="Text Box 342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55" name="Text Box 342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56" name="Text Box 342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57" name="Text Box 342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58" name="Text Box 342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59" name="Text Box 342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60" name="Text Box 342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61" name="Text Box 342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62" name="Text Box 343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63" name="Text Box 343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64" name="Text Box 343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65" name="Text Box 343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66" name="Text Box 343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67" name="Text Box 343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68" name="Text Box 343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69" name="Text Box 343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70" name="Text Box 343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71" name="Text Box 343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72" name="Text Box 344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73" name="Text Box 344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74" name="Text Box 344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75" name="Text Box 344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76" name="Text Box 344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77" name="Text Box 344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78" name="Text Box 344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79" name="Text Box 344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80" name="Text Box 344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81" name="Text Box 344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82" name="Text Box 345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83" name="Text Box 345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84" name="Text Box 345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85" name="Text Box 345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86" name="Text Box 345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87" name="Text Box 345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88" name="Text Box 345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89" name="Text Box 345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90" name="Text Box 345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91" name="Text Box 345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92" name="Text Box 346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93" name="Text Box 346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94" name="Text Box 346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95" name="Text Box 346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96" name="Text Box 346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97" name="Text Box 346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98" name="Text Box 346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099" name="Text Box 346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00" name="Text Box 346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01" name="Text Box 346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02" name="Text Box 347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03" name="Text Box 347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04" name="Text Box 347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05" name="Text Box 347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06" name="Text Box 347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07" name="Text Box 347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08" name="Text Box 347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09" name="Text Box 347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10" name="Text Box 347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11" name="Text Box 347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12" name="Text Box 348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13" name="Text Box 348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14" name="Text Box 348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15" name="Text Box 348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16" name="Text Box 348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17" name="Text Box 348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18" name="Text Box 348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19" name="Text Box 348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20" name="Text Box 348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21" name="Text Box 348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22" name="Text Box 349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23" name="Text Box 349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24" name="Text Box 349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25" name="Text Box 349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26" name="Text Box 349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27" name="Text Box 349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28" name="Text Box 349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29" name="Text Box 349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30" name="Text Box 349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31" name="Text Box 349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32" name="Text Box 350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33" name="Text Box 350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34" name="Text Box 350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35" name="Text Box 350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36" name="Text Box 350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37" name="Text Box 350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38" name="Text Box 350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39" name="Text Box 350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40" name="Text Box 350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41" name="Text Box 350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42" name="Text Box 351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43" name="Text Box 351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44" name="Text Box 351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45" name="Text Box 351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46" name="Text Box 351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47" name="Text Box 351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48" name="Text Box 351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49" name="Text Box 351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50" name="Text Box 351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51" name="Text Box 351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52" name="Text Box 352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53" name="Text Box 352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54" name="Text Box 352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55" name="Text Box 352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56" name="Text Box 352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57" name="Text Box 352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58" name="Text Box 352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59" name="Text Box 352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60" name="Text Box 352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61" name="Text Box 352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62" name="Text Box 353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63" name="Text Box 353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64" name="Text Box 353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65" name="Text Box 353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66" name="Text Box 353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67" name="Text Box 353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68" name="Text Box 353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69" name="Text Box 353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70" name="Text Box 353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71" name="Text Box 353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72" name="Text Box 354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73" name="Text Box 354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74" name="Text Box 354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75" name="Text Box 354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76" name="Text Box 354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77" name="Text Box 354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78" name="Text Box 354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79" name="Text Box 354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80" name="Text Box 354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81" name="Text Box 354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82" name="Text Box 355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83" name="Text Box 355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84" name="Text Box 355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85" name="Text Box 355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86" name="Text Box 355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87" name="Text Box 355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88" name="Text Box 355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89" name="Text Box 355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90" name="Text Box 355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91" name="Text Box 355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92" name="Text Box 356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93" name="Text Box 356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94" name="Text Box 356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95" name="Text Box 356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96" name="Text Box 356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97" name="Text Box 356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98" name="Text Box 356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199" name="Text Box 356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00" name="Text Box 356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01" name="Text Box 356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02" name="Text Box 357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03" name="Text Box 357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04" name="Text Box 357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05" name="Text Box 357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06" name="Text Box 357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07" name="Text Box 357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08" name="Text Box 357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09" name="Text Box 357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10" name="Text Box 357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11" name="Text Box 357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12" name="Text Box 358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13" name="Text Box 358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14" name="Text Box 358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15" name="Text Box 358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16" name="Text Box 358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17" name="Text Box 358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18" name="Text Box 358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19" name="Text Box 358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20" name="Text Box 358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21" name="Text Box 358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22" name="Text Box 359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23" name="Text Box 359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24" name="Text Box 359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25" name="Text Box 359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26" name="Text Box 359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27" name="Text Box 359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28" name="Text Box 359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29" name="Text Box 359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30" name="Text Box 359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31" name="Text Box 359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32" name="Text Box 360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33" name="Text Box 360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34" name="Text Box 360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35" name="Text Box 360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36" name="Text Box 360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37" name="Text Box 360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38" name="Text Box 360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39" name="Text Box 360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40" name="Text Box 360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41" name="Text Box 360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42" name="Text Box 361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43" name="Text Box 361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44" name="Text Box 361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45" name="Text Box 361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46" name="Text Box 361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47" name="Text Box 361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48" name="Text Box 361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49" name="Text Box 361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50" name="Text Box 361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51" name="Text Box 361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52" name="Text Box 362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53" name="Text Box 362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54" name="Text Box 362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55" name="Text Box 362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56" name="Text Box 362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57" name="Text Box 362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58" name="Text Box 362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59" name="Text Box 362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60" name="Text Box 362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61" name="Text Box 362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62" name="Text Box 363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63" name="Text Box 363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64" name="Text Box 363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65" name="Text Box 363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66" name="Text Box 363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67" name="Text Box 363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68" name="Text Box 363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69" name="Text Box 363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70" name="Text Box 363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71" name="Text Box 363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72" name="Text Box 364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73" name="Text Box 364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74" name="Text Box 364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75" name="Text Box 364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76" name="Text Box 364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77" name="Text Box 364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78" name="Text Box 364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79" name="Text Box 364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80" name="Text Box 364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81" name="Text Box 364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82" name="Text Box 365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83" name="Text Box 365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84" name="Text Box 365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85" name="Text Box 365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86" name="Text Box 365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87" name="Text Box 365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88" name="Text Box 365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89" name="Text Box 365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90" name="Text Box 365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91" name="Text Box 365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92" name="Text Box 366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93" name="Text Box 366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94" name="Text Box 366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95" name="Text Box 366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96" name="Text Box 366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97" name="Text Box 366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98" name="Text Box 366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299" name="Text Box 366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00" name="Text Box 366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01" name="Text Box 366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02" name="Text Box 367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03" name="Text Box 367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04" name="Text Box 367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05" name="Text Box 367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06" name="Text Box 367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07" name="Text Box 367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08" name="Text Box 367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09" name="Text Box 367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10" name="Text Box 367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11" name="Text Box 367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12" name="Text Box 368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13" name="Text Box 368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14" name="Text Box 368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15" name="Text Box 368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16" name="Text Box 368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17" name="Text Box 368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18" name="Text Box 368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19" name="Text Box 368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20" name="Text Box 368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21" name="Text Box 368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22" name="Text Box 369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23" name="Text Box 369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24" name="Text Box 369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25" name="Text Box 369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26" name="Text Box 369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27" name="Text Box 369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28" name="Text Box 369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29" name="Text Box 369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30" name="Text Box 369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31" name="Text Box 369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32" name="Text Box 370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33" name="Text Box 370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34" name="Text Box 370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35" name="Text Box 370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36" name="Text Box 370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37" name="Text Box 370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38" name="Text Box 370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39" name="Text Box 370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40" name="Text Box 370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41" name="Text Box 370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42" name="Text Box 371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43" name="Text Box 371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44" name="Text Box 371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45" name="Text Box 371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46" name="Text Box 371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47" name="Text Box 371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48" name="Text Box 371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49" name="Text Box 371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50" name="Text Box 371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51" name="Text Box 371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52" name="Text Box 372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53" name="Text Box 372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54" name="Text Box 372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55" name="Text Box 372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56" name="Text Box 372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57" name="Text Box 372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58" name="Text Box 372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59" name="Text Box 372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60" name="Text Box 372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61" name="Text Box 372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62" name="Text Box 373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63" name="Text Box 373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64" name="Text Box 373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65" name="Text Box 373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66" name="Text Box 373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67" name="Text Box 373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68" name="Text Box 373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69" name="Text Box 373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70" name="Text Box 373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71" name="Text Box 373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72" name="Text Box 374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73" name="Text Box 374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74" name="Text Box 374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75" name="Text Box 374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76" name="Text Box 374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77" name="Text Box 374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78" name="Text Box 374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79" name="Text Box 374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80" name="Text Box 374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81" name="Text Box 374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82" name="Text Box 375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83" name="Text Box 375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84" name="Text Box 375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85" name="Text Box 375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86" name="Text Box 375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87" name="Text Box 375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88" name="Text Box 375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89" name="Text Box 375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90" name="Text Box 375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91" name="Text Box 375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92" name="Text Box 376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93" name="Text Box 376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94" name="Text Box 376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95" name="Text Box 376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96" name="Text Box 376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97" name="Text Box 376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98" name="Text Box 376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399" name="Text Box 376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00" name="Text Box 376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01" name="Text Box 376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02" name="Text Box 377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03" name="Text Box 377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04" name="Text Box 377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05" name="Text Box 377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06" name="Text Box 377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07" name="Text Box 377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08" name="Text Box 377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09" name="Text Box 377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10" name="Text Box 377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11" name="Text Box 377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12" name="Text Box 378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13" name="Text Box 378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14" name="Text Box 378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15" name="Text Box 378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16" name="Text Box 378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17" name="Text Box 378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18" name="Text Box 378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19" name="Text Box 378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20" name="Text Box 378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21" name="Text Box 378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22" name="Text Box 379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23" name="Text Box 379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24" name="Text Box 379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25" name="Text Box 379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26" name="Text Box 379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27" name="Text Box 379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28" name="Text Box 379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29" name="Text Box 379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30" name="Text Box 379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31" name="Text Box 379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32" name="Text Box 380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33" name="Text Box 380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34" name="Text Box 380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35" name="Text Box 380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36" name="Text Box 380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37" name="Text Box 380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38" name="Text Box 380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39" name="Text Box 380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40" name="Text Box 380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41" name="Text Box 380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42" name="Text Box 381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43" name="Text Box 381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44" name="Text Box 381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45" name="Text Box 381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46" name="Text Box 381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47" name="Text Box 381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48" name="Text Box 381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49" name="Text Box 381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50" name="Text Box 381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51" name="Text Box 381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52" name="Text Box 382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53" name="Text Box 382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54" name="Text Box 382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55" name="Text Box 382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56" name="Text Box 382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57" name="Text Box 382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58" name="Text Box 382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59" name="Text Box 382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60" name="Text Box 382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61" name="Text Box 382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62" name="Text Box 383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63" name="Text Box 383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64" name="Text Box 383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65" name="Text Box 383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66" name="Text Box 383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67" name="Text Box 383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68" name="Text Box 383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69" name="Text Box 383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70" name="Text Box 383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71" name="Text Box 383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72" name="Text Box 384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73" name="Text Box 384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74" name="Text Box 384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75" name="Text Box 384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76" name="Text Box 384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77" name="Text Box 384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78" name="Text Box 384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79" name="Text Box 384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80" name="Text Box 384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81" name="Text Box 384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82" name="Text Box 385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83" name="Text Box 385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84" name="Text Box 385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85" name="Text Box 385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86" name="Text Box 385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87" name="Text Box 385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88" name="Text Box 385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89" name="Text Box 385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90" name="Text Box 385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91" name="Text Box 385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92" name="Text Box 386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93" name="Text Box 386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94" name="Text Box 386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95" name="Text Box 386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96" name="Text Box 386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97" name="Text Box 386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98" name="Text Box 386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499" name="Text Box 386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00" name="Text Box 386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01" name="Text Box 386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02" name="Text Box 387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03" name="Text Box 387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04" name="Text Box 387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05" name="Text Box 387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06" name="Text Box 387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07" name="Text Box 387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08" name="Text Box 387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09" name="Text Box 387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10" name="Text Box 387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11" name="Text Box 387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12" name="Text Box 388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13" name="Text Box 388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14" name="Text Box 388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15" name="Text Box 388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16" name="Text Box 388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17" name="Text Box 388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18" name="Text Box 388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19" name="Text Box 388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20" name="Text Box 388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21" name="Text Box 388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22" name="Text Box 389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23" name="Text Box 389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24" name="Text Box 389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25" name="Text Box 389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26" name="Text Box 389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27" name="Text Box 389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28" name="Text Box 389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29" name="Text Box 389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30" name="Text Box 389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31" name="Text Box 389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32" name="Text Box 390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33" name="Text Box 390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34" name="Text Box 390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35" name="Text Box 390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36" name="Text Box 390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37" name="Text Box 390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38" name="Text Box 390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39" name="Text Box 390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40" name="Text Box 390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41" name="Text Box 390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42" name="Text Box 391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43" name="Text Box 391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44" name="Text Box 391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45" name="Text Box 391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46" name="Text Box 391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47" name="Text Box 391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48" name="Text Box 391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49" name="Text Box 391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50" name="Text Box 391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51" name="Text Box 391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52" name="Text Box 392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53" name="Text Box 392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54" name="Text Box 392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55" name="Text Box 392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56" name="Text Box 392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57" name="Text Box 392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58" name="Text Box 392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59" name="Text Box 392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60" name="Text Box 392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61" name="Text Box 392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62" name="Text Box 393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63" name="Text Box 393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64" name="Text Box 393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65" name="Text Box 393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66" name="Text Box 393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67" name="Text Box 393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68" name="Text Box 393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69" name="Text Box 393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70" name="Text Box 393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71" name="Text Box 393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72" name="Text Box 394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73" name="Text Box 394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74" name="Text Box 394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75" name="Text Box 394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76" name="Text Box 394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77" name="Text Box 394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78" name="Text Box 394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79" name="Text Box 394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80" name="Text Box 394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81" name="Text Box 394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82" name="Text Box 395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83" name="Text Box 395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84" name="Text Box 395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85" name="Text Box 395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86" name="Text Box 395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87" name="Text Box 395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88" name="Text Box 395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89" name="Text Box 395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90" name="Text Box 395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91" name="Text Box 395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92" name="Text Box 396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93" name="Text Box 396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94" name="Text Box 396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95" name="Text Box 396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96" name="Text Box 396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97" name="Text Box 396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98" name="Text Box 396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599" name="Text Box 396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00" name="Text Box 396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01" name="Text Box 396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02" name="Text Box 397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03" name="Text Box 397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04" name="Text Box 397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05" name="Text Box 397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06" name="Text Box 397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07" name="Text Box 397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08" name="Text Box 397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09" name="Text Box 397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10" name="Text Box 397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11" name="Text Box 397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12" name="Text Box 398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13" name="Text Box 398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14" name="Text Box 398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15" name="Text Box 398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16" name="Text Box 398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17" name="Text Box 398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18" name="Text Box 398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19" name="Text Box 398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20" name="Text Box 398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21" name="Text Box 398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22" name="Text Box 399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23" name="Text Box 399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24" name="Text Box 399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25" name="Text Box 399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26" name="Text Box 399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27" name="Text Box 399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28" name="Text Box 399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29" name="Text Box 399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30" name="Text Box 399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31" name="Text Box 399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32" name="Text Box 400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33" name="Text Box 400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34" name="Text Box 400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35" name="Text Box 400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36" name="Text Box 400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37" name="Text Box 400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38" name="Text Box 400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39" name="Text Box 400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40" name="Text Box 400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41" name="Text Box 400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42" name="Text Box 401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43" name="Text Box 401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44" name="Text Box 401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45" name="Text Box 401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46" name="Text Box 401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47" name="Text Box 401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48" name="Text Box 401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49" name="Text Box 401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50" name="Text Box 401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51" name="Text Box 401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52" name="Text Box 402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53" name="Text Box 402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54" name="Text Box 402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55" name="Text Box 402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56" name="Text Box 402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57" name="Text Box 402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58" name="Text Box 402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59" name="Text Box 402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60" name="Text Box 402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61" name="Text Box 402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62" name="Text Box 403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63" name="Text Box 403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64" name="Text Box 403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65" name="Text Box 403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66" name="Text Box 403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67" name="Text Box 403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68" name="Text Box 403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69" name="Text Box 403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70" name="Text Box 403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71" name="Text Box 403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72" name="Text Box 404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73" name="Text Box 404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74" name="Text Box 404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75" name="Text Box 404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76" name="Text Box 404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77" name="Text Box 404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78" name="Text Box 404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79" name="Text Box 404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80" name="Text Box 404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81" name="Text Box 404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82" name="Text Box 405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83" name="Text Box 405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84" name="Text Box 405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85" name="Text Box 405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86" name="Text Box 405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87" name="Text Box 405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88" name="Text Box 405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89" name="Text Box 405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90" name="Text Box 405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91" name="Text Box 405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92" name="Text Box 406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93" name="Text Box 406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94" name="Text Box 406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95" name="Text Box 406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96" name="Text Box 406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97" name="Text Box 406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98" name="Text Box 406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699" name="Text Box 406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00" name="Text Box 406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01" name="Text Box 406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02" name="Text Box 407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03" name="Text Box 407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04" name="Text Box 407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05" name="Text Box 407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06" name="Text Box 407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07" name="Text Box 407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08" name="Text Box 407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09" name="Text Box 407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10" name="Text Box 407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11" name="Text Box 407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12" name="Text Box 408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13" name="Text Box 408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14" name="Text Box 408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15" name="Text Box 408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16" name="Text Box 408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17" name="Text Box 408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18" name="Text Box 408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19" name="Text Box 408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20" name="Text Box 408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21" name="Text Box 408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22" name="Text Box 409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23" name="Text Box 409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24" name="Text Box 409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25" name="Text Box 409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26" name="Text Box 409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27" name="Text Box 409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28" name="Text Box 409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29" name="Text Box 409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30" name="Text Box 409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31" name="Text Box 409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32" name="Text Box 410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33" name="Text Box 410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34" name="Text Box 410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35" name="Text Box 410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36" name="Text Box 410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37" name="Text Box 410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38" name="Text Box 410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39" name="Text Box 410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40" name="Text Box 410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41" name="Text Box 410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42" name="Text Box 411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43" name="Text Box 411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44" name="Text Box 411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45" name="Text Box 411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46" name="Text Box 411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47" name="Text Box 411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48" name="Text Box 411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49" name="Text Box 411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50" name="Text Box 411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51" name="Text Box 411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52" name="Text Box 412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53" name="Text Box 412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54" name="Text Box 412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55" name="Text Box 412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56" name="Text Box 412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57" name="Text Box 412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58" name="Text Box 412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59" name="Text Box 412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60" name="Text Box 412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61" name="Text Box 412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62" name="Text Box 413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63" name="Text Box 413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64" name="Text Box 413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65" name="Text Box 413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66" name="Text Box 413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67" name="Text Box 413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68" name="Text Box 413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69" name="Text Box 413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70" name="Text Box 413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71" name="Text Box 413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72" name="Text Box 414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73" name="Text Box 414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74" name="Text Box 414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75" name="Text Box 414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76" name="Text Box 414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77" name="Text Box 414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78" name="Text Box 414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79" name="Text Box 414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80" name="Text Box 414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81" name="Text Box 414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82" name="Text Box 415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83" name="Text Box 415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84" name="Text Box 415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85" name="Text Box 415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86" name="Text Box 415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87" name="Text Box 415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88" name="Text Box 415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89" name="Text Box 415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90" name="Text Box 415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91" name="Text Box 415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92" name="Text Box 416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93" name="Text Box 416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94" name="Text Box 416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95" name="Text Box 416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96" name="Text Box 416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97" name="Text Box 416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98" name="Text Box 416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799" name="Text Box 416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00" name="Text Box 416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01" name="Text Box 416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02" name="Text Box 417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03" name="Text Box 417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04" name="Text Box 417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05" name="Text Box 417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06" name="Text Box 417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07" name="Text Box 417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08" name="Text Box 417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09" name="Text Box 417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10" name="Text Box 417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11" name="Text Box 417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12" name="Text Box 418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13" name="Text Box 418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14" name="Text Box 418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15" name="Text Box 418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16" name="Text Box 418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17" name="Text Box 418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18" name="Text Box 418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19" name="Text Box 418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20" name="Text Box 418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21" name="Text Box 418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22" name="Text Box 419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23" name="Text Box 419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24" name="Text Box 419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25" name="Text Box 419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26" name="Text Box 419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27" name="Text Box 419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28" name="Text Box 419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29" name="Text Box 419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30" name="Text Box 419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31" name="Text Box 419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32" name="Text Box 420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33" name="Text Box 420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34" name="Text Box 420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35" name="Text Box 420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36" name="Text Box 420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37" name="Text Box 420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38" name="Text Box 420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39" name="Text Box 420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40" name="Text Box 420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41" name="Text Box 420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42" name="Text Box 421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43" name="Text Box 421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44" name="Text Box 421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45" name="Text Box 421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46" name="Text Box 421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47" name="Text Box 421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48" name="Text Box 421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49" name="Text Box 421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50" name="Text Box 421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51" name="Text Box 421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52" name="Text Box 422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53" name="Text Box 422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54" name="Text Box 422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55" name="Text Box 422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56" name="Text Box 422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57" name="Text Box 422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58" name="Text Box 422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59" name="Text Box 422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60" name="Text Box 422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61" name="Text Box 422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62" name="Text Box 423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63" name="Text Box 423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64" name="Text Box 423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65" name="Text Box 423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66" name="Text Box 423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67" name="Text Box 423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68" name="Text Box 423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69" name="Text Box 423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70" name="Text Box 423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71" name="Text Box 423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72" name="Text Box 424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73" name="Text Box 424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74" name="Text Box 424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75" name="Text Box 424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76" name="Text Box 424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77" name="Text Box 424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78" name="Text Box 424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79" name="Text Box 424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80" name="Text Box 424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81" name="Text Box 424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82" name="Text Box 425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83" name="Text Box 425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84" name="Text Box 425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85" name="Text Box 425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86" name="Text Box 425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87" name="Text Box 425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88" name="Text Box 425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89" name="Text Box 425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90" name="Text Box 425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91" name="Text Box 425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92" name="Text Box 426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93" name="Text Box 426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94" name="Text Box 426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95" name="Text Box 426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96" name="Text Box 426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97" name="Text Box 426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98" name="Text Box 426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899" name="Text Box 426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00" name="Text Box 426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01" name="Text Box 426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02" name="Text Box 427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03" name="Text Box 427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04" name="Text Box 427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05" name="Text Box 427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06" name="Text Box 427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07" name="Text Box 427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08" name="Text Box 427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09" name="Text Box 427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10" name="Text Box 427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11" name="Text Box 427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12" name="Text Box 428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13" name="Text Box 428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14" name="Text Box 428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15" name="Text Box 428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16" name="Text Box 428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17" name="Text Box 428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18" name="Text Box 428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19" name="Text Box 428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20" name="Text Box 428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21" name="Text Box 428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22" name="Text Box 429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23" name="Text Box 429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24" name="Text Box 429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25" name="Text Box 429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26" name="Text Box 429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27" name="Text Box 429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28" name="Text Box 429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29" name="Text Box 429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30" name="Text Box 429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31" name="Text Box 429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32" name="Text Box 430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33" name="Text Box 430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34" name="Text Box 430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35" name="Text Box 430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36" name="Text Box 430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37" name="Text Box 430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38" name="Text Box 430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39" name="Text Box 430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40" name="Text Box 430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41" name="Text Box 430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42" name="Text Box 431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43" name="Text Box 431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44" name="Text Box 431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45" name="Text Box 431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46" name="Text Box 431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47" name="Text Box 431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48" name="Text Box 431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49" name="Text Box 431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50" name="Text Box 431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51" name="Text Box 431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52" name="Text Box 432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53" name="Text Box 432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54" name="Text Box 432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55" name="Text Box 432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56" name="Text Box 432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57" name="Text Box 432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58" name="Text Box 432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59" name="Text Box 432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60" name="Text Box 432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61" name="Text Box 432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62" name="Text Box 433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63" name="Text Box 433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64" name="Text Box 433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65" name="Text Box 433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66" name="Text Box 433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67" name="Text Box 433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68" name="Text Box 433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69" name="Text Box 433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70" name="Text Box 433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71" name="Text Box 433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72" name="Text Box 434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73" name="Text Box 434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74" name="Text Box 434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75" name="Text Box 434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76" name="Text Box 434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77" name="Text Box 434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78" name="Text Box 434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79" name="Text Box 434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80" name="Text Box 434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81" name="Text Box 434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82" name="Text Box 435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83" name="Text Box 435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84" name="Text Box 435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85" name="Text Box 435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86" name="Text Box 435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87" name="Text Box 435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88" name="Text Box 435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89" name="Text Box 435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90" name="Text Box 435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91" name="Text Box 435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92" name="Text Box 436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93" name="Text Box 436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94" name="Text Box 436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95" name="Text Box 436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96" name="Text Box 436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97" name="Text Box 436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98" name="Text Box 436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9999" name="Text Box 436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00" name="Text Box 436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01" name="Text Box 436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02" name="Text Box 437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03" name="Text Box 437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04" name="Text Box 437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05" name="Text Box 437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06" name="Text Box 437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07" name="Text Box 437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08" name="Text Box 437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09" name="Text Box 437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10" name="Text Box 437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11" name="Text Box 437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12" name="Text Box 438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13" name="Text Box 438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14" name="Text Box 438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15" name="Text Box 438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16" name="Text Box 438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17" name="Text Box 438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18" name="Text Box 438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19" name="Text Box 438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20" name="Text Box 438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21" name="Text Box 438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22" name="Text Box 439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23" name="Text Box 439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24" name="Text Box 439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25" name="Text Box 439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26" name="Text Box 439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27" name="Text Box 439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28" name="Text Box 439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29" name="Text Box 439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30" name="Text Box 439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31" name="Text Box 439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32" name="Text Box 440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33" name="Text Box 440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34" name="Text Box 440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35" name="Text Box 440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36" name="Text Box 440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37" name="Text Box 440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38" name="Text Box 440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39" name="Text Box 440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40" name="Text Box 440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41" name="Text Box 440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42" name="Text Box 441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43" name="Text Box 441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44" name="Text Box 441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45" name="Text Box 441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46" name="Text Box 441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47" name="Text Box 441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48" name="Text Box 441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49" name="Text Box 441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50" name="Text Box 441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51" name="Text Box 441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52" name="Text Box 442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53" name="Text Box 442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54" name="Text Box 442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55" name="Text Box 442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56" name="Text Box 442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57" name="Text Box 442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58" name="Text Box 442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59" name="Text Box 442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60" name="Text Box 442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61" name="Text Box 442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62" name="Text Box 443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63" name="Text Box 443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64" name="Text Box 443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65" name="Text Box 443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66" name="Text Box 443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67" name="Text Box 443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68" name="Text Box 443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69" name="Text Box 443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70" name="Text Box 443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71" name="Text Box 443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72" name="Text Box 444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73" name="Text Box 444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74" name="Text Box 444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75" name="Text Box 444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76" name="Text Box 444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77" name="Text Box 444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78" name="Text Box 444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79" name="Text Box 444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80" name="Text Box 444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81" name="Text Box 444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82" name="Text Box 445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83" name="Text Box 445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84" name="Text Box 445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85" name="Text Box 445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86" name="Text Box 445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87" name="Text Box 445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88" name="Text Box 445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89" name="Text Box 445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90" name="Text Box 445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91" name="Text Box 445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92" name="Text Box 446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93" name="Text Box 446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94" name="Text Box 446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95" name="Text Box 446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96" name="Text Box 446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97" name="Text Box 446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98" name="Text Box 446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099" name="Text Box 446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00" name="Text Box 446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01" name="Text Box 446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02" name="Text Box 447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03" name="Text Box 447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04" name="Text Box 447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05" name="Text Box 447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06" name="Text Box 447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07" name="Text Box 447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08" name="Text Box 447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09" name="Text Box 447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10" name="Text Box 447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11" name="Text Box 447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12" name="Text Box 448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13" name="Text Box 448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14" name="Text Box 448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15" name="Text Box 448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16" name="Text Box 448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17" name="Text Box 448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18" name="Text Box 448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19" name="Text Box 448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20" name="Text Box 448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21" name="Text Box 448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22" name="Text Box 449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23" name="Text Box 449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24" name="Text Box 449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25" name="Text Box 449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26" name="Text Box 449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27" name="Text Box 449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28" name="Text Box 449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29" name="Text Box 449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30" name="Text Box 449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31" name="Text Box 449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32" name="Text Box 450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33" name="Text Box 450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34" name="Text Box 450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35" name="Text Box 450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36" name="Text Box 450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37" name="Text Box 450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38" name="Text Box 450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39" name="Text Box 450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40" name="Text Box 450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41" name="Text Box 450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42" name="Text Box 451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43" name="Text Box 451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44" name="Text Box 451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45" name="Text Box 451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46" name="Text Box 451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47" name="Text Box 451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48" name="Text Box 451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49" name="Text Box 451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50" name="Text Box 451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51" name="Text Box 451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52" name="Text Box 452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53" name="Text Box 452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54" name="Text Box 452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55" name="Text Box 452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56" name="Text Box 452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57" name="Text Box 452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58" name="Text Box 452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59" name="Text Box 452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60" name="Text Box 452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61" name="Text Box 452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62" name="Text Box 453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63" name="Text Box 453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64" name="Text Box 453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65" name="Text Box 453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66" name="Text Box 453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67" name="Text Box 453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68" name="Text Box 453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69" name="Text Box 453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70" name="Text Box 453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71" name="Text Box 453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72" name="Text Box 454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73" name="Text Box 454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74" name="Text Box 454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75" name="Text Box 454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76" name="Text Box 454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77" name="Text Box 454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78" name="Text Box 454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79" name="Text Box 454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80" name="Text Box 454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81" name="Text Box 454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82" name="Text Box 455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83" name="Text Box 455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84" name="Text Box 455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85" name="Text Box 455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86" name="Text Box 455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87" name="Text Box 455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88" name="Text Box 455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89" name="Text Box 455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90" name="Text Box 455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91" name="Text Box 455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92" name="Text Box 456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93" name="Text Box 456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94" name="Text Box 456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95" name="Text Box 456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96" name="Text Box 456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97" name="Text Box 456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98" name="Text Box 456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199" name="Text Box 456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00" name="Text Box 456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01" name="Text Box 456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02" name="Text Box 457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03" name="Text Box 457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04" name="Text Box 457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05" name="Text Box 457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06" name="Text Box 457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07" name="Text Box 457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08" name="Text Box 457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09" name="Text Box 457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10" name="Text Box 457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11" name="Text Box 457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12" name="Text Box 458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13" name="Text Box 458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14" name="Text Box 458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15" name="Text Box 458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16" name="Text Box 458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17" name="Text Box 458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18" name="Text Box 458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19" name="Text Box 458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20" name="Text Box 458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21" name="Text Box 458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22" name="Text Box 459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23" name="Text Box 459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24" name="Text Box 459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25" name="Text Box 459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26" name="Text Box 459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27" name="Text Box 459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28" name="Text Box 459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29" name="Text Box 459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30" name="Text Box 459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31" name="Text Box 459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32" name="Text Box 460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33" name="Text Box 460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34" name="Text Box 460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35" name="Text Box 460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36" name="Text Box 460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37" name="Text Box 460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38" name="Text Box 460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39" name="Text Box 460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40" name="Text Box 460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41" name="Text Box 460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42" name="Text Box 461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43" name="Text Box 461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44" name="Text Box 461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45" name="Text Box 461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46" name="Text Box 461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47" name="Text Box 461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48" name="Text Box 461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49" name="Text Box 461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50" name="Text Box 461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51" name="Text Box 461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52" name="Text Box 462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53" name="Text Box 462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54" name="Text Box 462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55" name="Text Box 462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56" name="Text Box 462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57" name="Text Box 462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58" name="Text Box 462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59" name="Text Box 462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60" name="Text Box 462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61" name="Text Box 462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62" name="Text Box 463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63" name="Text Box 463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64" name="Text Box 463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65" name="Text Box 463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66" name="Text Box 463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67" name="Text Box 463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68" name="Text Box 463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69" name="Text Box 463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70" name="Text Box 463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71" name="Text Box 463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72" name="Text Box 464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73" name="Text Box 464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74" name="Text Box 464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75" name="Text Box 464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76" name="Text Box 464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77" name="Text Box 464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78" name="Text Box 464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79" name="Text Box 464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80" name="Text Box 464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81" name="Text Box 464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82" name="Text Box 465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83" name="Text Box 465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84" name="Text Box 465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85" name="Text Box 465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86" name="Text Box 465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87" name="Text Box 465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88" name="Text Box 465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89" name="Text Box 465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90" name="Text Box 465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91" name="Text Box 465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92" name="Text Box 466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93" name="Text Box 466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94" name="Text Box 466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95" name="Text Box 466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96" name="Text Box 466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97" name="Text Box 466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98" name="Text Box 466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299" name="Text Box 466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00" name="Text Box 466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01" name="Text Box 466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02" name="Text Box 467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03" name="Text Box 467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04" name="Text Box 467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05" name="Text Box 467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06" name="Text Box 467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07" name="Text Box 467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08" name="Text Box 467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09" name="Text Box 467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10" name="Text Box 467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11" name="Text Box 467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12" name="Text Box 468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13" name="Text Box 468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14" name="Text Box 468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15" name="Text Box 468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16" name="Text Box 468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17" name="Text Box 468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18" name="Text Box 468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19" name="Text Box 468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20" name="Text Box 468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21" name="Text Box 468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22" name="Text Box 469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23" name="Text Box 469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24" name="Text Box 469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25" name="Text Box 469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26" name="Text Box 469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27" name="Text Box 469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28" name="Text Box 469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29" name="Text Box 469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30" name="Text Box 469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31" name="Text Box 469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32" name="Text Box 470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33" name="Text Box 470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34" name="Text Box 470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35" name="Text Box 470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36" name="Text Box 470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37" name="Text Box 470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38" name="Text Box 470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39" name="Text Box 470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40" name="Text Box 470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41" name="Text Box 470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42" name="Text Box 471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43" name="Text Box 471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44" name="Text Box 471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45" name="Text Box 471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46" name="Text Box 471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47" name="Text Box 471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48" name="Text Box 471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49" name="Text Box 471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50" name="Text Box 471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51" name="Text Box 471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52" name="Text Box 472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53" name="Text Box 472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54" name="Text Box 472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55" name="Text Box 472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56" name="Text Box 472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57" name="Text Box 472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58" name="Text Box 472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59" name="Text Box 472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60" name="Text Box 472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61" name="Text Box 472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62" name="Text Box 473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63" name="Text Box 473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64" name="Text Box 473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65" name="Text Box 473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66" name="Text Box 473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67" name="Text Box 473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68" name="Text Box 473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69" name="Text Box 473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70" name="Text Box 473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71" name="Text Box 473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72" name="Text Box 474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73" name="Text Box 474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74" name="Text Box 474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75" name="Text Box 474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76" name="Text Box 474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77" name="Text Box 474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78" name="Text Box 474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79" name="Text Box 474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80" name="Text Box 474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81" name="Text Box 474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82" name="Text Box 475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83" name="Text Box 475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84" name="Text Box 475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85" name="Text Box 475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86" name="Text Box 475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87" name="Text Box 475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88" name="Text Box 475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89" name="Text Box 475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90" name="Text Box 475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91" name="Text Box 475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92" name="Text Box 476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93" name="Text Box 476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94" name="Text Box 476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95" name="Text Box 476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96" name="Text Box 476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97" name="Text Box 476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98" name="Text Box 476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399" name="Text Box 476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00" name="Text Box 476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01" name="Text Box 476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02" name="Text Box 477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03" name="Text Box 477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04" name="Text Box 477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05" name="Text Box 477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06" name="Text Box 477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07" name="Text Box 477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08" name="Text Box 477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09" name="Text Box 477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10" name="Text Box 477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11" name="Text Box 477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12" name="Text Box 478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13" name="Text Box 478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14" name="Text Box 478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15" name="Text Box 478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16" name="Text Box 478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17" name="Text Box 478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18" name="Text Box 478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19" name="Text Box 478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20" name="Text Box 478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21" name="Text Box 478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22" name="Text Box 479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23" name="Text Box 479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24" name="Text Box 479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25" name="Text Box 479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26" name="Text Box 479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27" name="Text Box 479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28" name="Text Box 479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29" name="Text Box 479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30" name="Text Box 479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31" name="Text Box 479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32" name="Text Box 480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33" name="Text Box 480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34" name="Text Box 480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35" name="Text Box 480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36" name="Text Box 480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37" name="Text Box 480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38" name="Text Box 480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39" name="Text Box 480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40" name="Text Box 480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41" name="Text Box 480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42" name="Text Box 481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43" name="Text Box 481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44" name="Text Box 481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45" name="Text Box 481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46" name="Text Box 481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47" name="Text Box 481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48" name="Text Box 481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49" name="Text Box 481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50" name="Text Box 481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51" name="Text Box 481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52" name="Text Box 482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53" name="Text Box 482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54" name="Text Box 482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55" name="Text Box 482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56" name="Text Box 482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57" name="Text Box 482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58" name="Text Box 482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59" name="Text Box 482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60" name="Text Box 482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61" name="Text Box 482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62" name="Text Box 483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63" name="Text Box 483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64" name="Text Box 483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65" name="Text Box 483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66" name="Text Box 483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67" name="Text Box 483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68" name="Text Box 483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69" name="Text Box 483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70" name="Text Box 483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71" name="Text Box 483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72" name="Text Box 484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73" name="Text Box 484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74" name="Text Box 484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75" name="Text Box 484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76" name="Text Box 484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77" name="Text Box 484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78" name="Text Box 484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79" name="Text Box 484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80" name="Text Box 484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81" name="Text Box 484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82" name="Text Box 485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83" name="Text Box 485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84" name="Text Box 485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85" name="Text Box 485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86" name="Text Box 485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87" name="Text Box 485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88" name="Text Box 485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89" name="Text Box 485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90" name="Text Box 485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91" name="Text Box 485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92" name="Text Box 486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93" name="Text Box 486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94" name="Text Box 486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95" name="Text Box 486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96" name="Text Box 486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97" name="Text Box 486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98" name="Text Box 486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499" name="Text Box 486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00" name="Text Box 486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01" name="Text Box 486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02" name="Text Box 487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03" name="Text Box 487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04" name="Text Box 487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05" name="Text Box 487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06" name="Text Box 487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07" name="Text Box 487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08" name="Text Box 487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09" name="Text Box 487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10" name="Text Box 487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11" name="Text Box 487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12" name="Text Box 488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13" name="Text Box 488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14" name="Text Box 488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15" name="Text Box 488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16" name="Text Box 488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17" name="Text Box 488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18" name="Text Box 488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19" name="Text Box 488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20" name="Text Box 488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21" name="Text Box 488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22" name="Text Box 489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23" name="Text Box 489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24" name="Text Box 489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25" name="Text Box 489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26" name="Text Box 489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27" name="Text Box 489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28" name="Text Box 489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29" name="Text Box 489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30" name="Text Box 489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31" name="Text Box 489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32" name="Text Box 490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33" name="Text Box 490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34" name="Text Box 490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35" name="Text Box 490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36" name="Text Box 490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37" name="Text Box 490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38" name="Text Box 490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39" name="Text Box 490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40" name="Text Box 490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41" name="Text Box 490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42" name="Text Box 491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43" name="Text Box 491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44" name="Text Box 491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45" name="Text Box 491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46" name="Text Box 491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47" name="Text Box 491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48" name="Text Box 491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49" name="Text Box 491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50" name="Text Box 491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51" name="Text Box 491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52" name="Text Box 492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53" name="Text Box 492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54" name="Text Box 492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55" name="Text Box 492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56" name="Text Box 492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57" name="Text Box 492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58" name="Text Box 492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59" name="Text Box 492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60" name="Text Box 492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61" name="Text Box 492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62" name="Text Box 493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63" name="Text Box 493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64" name="Text Box 493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65" name="Text Box 493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66" name="Text Box 493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67" name="Text Box 493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68" name="Text Box 493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69" name="Text Box 493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70" name="Text Box 493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71" name="Text Box 493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72" name="Text Box 494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73" name="Text Box 494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74" name="Text Box 494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75" name="Text Box 494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76" name="Text Box 494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77" name="Text Box 494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78" name="Text Box 494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79" name="Text Box 494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80" name="Text Box 494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81" name="Text Box 494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82" name="Text Box 495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83" name="Text Box 495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84" name="Text Box 495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85" name="Text Box 495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86" name="Text Box 495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87" name="Text Box 495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88" name="Text Box 495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89" name="Text Box 495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90" name="Text Box 495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91" name="Text Box 495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92" name="Text Box 496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93" name="Text Box 496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94" name="Text Box 496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95" name="Text Box 496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96" name="Text Box 496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97" name="Text Box 496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98" name="Text Box 496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599" name="Text Box 496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00" name="Text Box 496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01" name="Text Box 496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02" name="Text Box 497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03" name="Text Box 497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04" name="Text Box 497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05" name="Text Box 497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06" name="Text Box 497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07" name="Text Box 497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08" name="Text Box 497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09" name="Text Box 497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10" name="Text Box 497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11" name="Text Box 497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12" name="Text Box 498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13" name="Text Box 498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14" name="Text Box 498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15" name="Text Box 498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16" name="Text Box 498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17" name="Text Box 498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18" name="Text Box 498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19" name="Text Box 498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20" name="Text Box 498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21" name="Text Box 498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22" name="Text Box 499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23" name="Text Box 499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24" name="Text Box 499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25" name="Text Box 499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26" name="Text Box 499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27" name="Text Box 499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28" name="Text Box 499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29" name="Text Box 499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30" name="Text Box 499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31" name="Text Box 499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32" name="Text Box 500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33" name="Text Box 500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34" name="Text Box 500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35" name="Text Box 500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36" name="Text Box 500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37" name="Text Box 500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38" name="Text Box 500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39" name="Text Box 500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40" name="Text Box 500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41" name="Text Box 500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42" name="Text Box 501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43" name="Text Box 501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44" name="Text Box 501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45" name="Text Box 501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46" name="Text Box 501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47" name="Text Box 501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48" name="Text Box 501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49" name="Text Box 501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50" name="Text Box 501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51" name="Text Box 501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52" name="Text Box 502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53" name="Text Box 502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54" name="Text Box 502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55" name="Text Box 502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56" name="Text Box 502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57" name="Text Box 502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58" name="Text Box 502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59" name="Text Box 502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60" name="Text Box 502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61" name="Text Box 502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62" name="Text Box 503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63" name="Text Box 503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64" name="Text Box 503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65" name="Text Box 503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66" name="Text Box 503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67" name="Text Box 503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68" name="Text Box 503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69" name="Text Box 503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70" name="Text Box 503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71" name="Text Box 503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72" name="Text Box 504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73" name="Text Box 504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74" name="Text Box 504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75" name="Text Box 504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76" name="Text Box 504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77" name="Text Box 504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78" name="Text Box 504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79" name="Text Box 504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80" name="Text Box 504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81" name="Text Box 504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82" name="Text Box 505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83" name="Text Box 505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84" name="Text Box 505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85" name="Text Box 505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86" name="Text Box 505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87" name="Text Box 505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88" name="Text Box 505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89" name="Text Box 505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90" name="Text Box 505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91" name="Text Box 505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92" name="Text Box 506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93" name="Text Box 506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94" name="Text Box 506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95" name="Text Box 506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96" name="Text Box 506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97" name="Text Box 506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98" name="Text Box 506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699" name="Text Box 506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00" name="Text Box 506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01" name="Text Box 506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02" name="Text Box 507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03" name="Text Box 507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04" name="Text Box 507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05" name="Text Box 507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06" name="Text Box 507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07" name="Text Box 507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08" name="Text Box 507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09" name="Text Box 507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10" name="Text Box 507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11" name="Text Box 507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12" name="Text Box 508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13" name="Text Box 508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14" name="Text Box 508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15" name="Text Box 508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16" name="Text Box 508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17" name="Text Box 508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18" name="Text Box 508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19" name="Text Box 508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20" name="Text Box 508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21" name="Text Box 508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22" name="Text Box 509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23" name="Text Box 509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24" name="Text Box 509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25" name="Text Box 509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26" name="Text Box 509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27" name="Text Box 509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28" name="Text Box 509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29" name="Text Box 509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30" name="Text Box 509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31" name="Text Box 509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32" name="Text Box 510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33" name="Text Box 510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34" name="Text Box 510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35" name="Text Box 510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36" name="Text Box 510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37" name="Text Box 510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38" name="Text Box 510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39" name="Text Box 510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40" name="Text Box 510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41" name="Text Box 510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42" name="Text Box 511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43" name="Text Box 511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44" name="Text Box 511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45" name="Text Box 511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46" name="Text Box 511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47" name="Text Box 511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48" name="Text Box 511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49" name="Text Box 511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50" name="Text Box 511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51" name="Text Box 511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52" name="Text Box 512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53" name="Text Box 512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54" name="Text Box 512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55" name="Text Box 512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56" name="Text Box 512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57" name="Text Box 512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58" name="Text Box 512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59" name="Text Box 512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60" name="Text Box 512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61" name="Text Box 512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62" name="Text Box 513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63" name="Text Box 513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64" name="Text Box 513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65" name="Text Box 513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66" name="Text Box 513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67" name="Text Box 513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68" name="Text Box 513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69" name="Text Box 513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70" name="Text Box 513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71" name="Text Box 513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72" name="Text Box 514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73" name="Text Box 514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74" name="Text Box 514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75" name="Text Box 514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76" name="Text Box 514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77" name="Text Box 514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78" name="Text Box 514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79" name="Text Box 514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80" name="Text Box 514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81" name="Text Box 514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82" name="Text Box 515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83" name="Text Box 515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84" name="Text Box 515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85" name="Text Box 515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86" name="Text Box 515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87" name="Text Box 515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88" name="Text Box 515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89" name="Text Box 515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90" name="Text Box 515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91" name="Text Box 515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92" name="Text Box 516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93" name="Text Box 516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94" name="Text Box 516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95" name="Text Box 516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96" name="Text Box 516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97" name="Text Box 516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98" name="Text Box 516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799" name="Text Box 516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00" name="Text Box 516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01" name="Text Box 516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02" name="Text Box 517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03" name="Text Box 517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04" name="Text Box 517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05" name="Text Box 517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06" name="Text Box 517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07" name="Text Box 517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08" name="Text Box 517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09" name="Text Box 517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10" name="Text Box 517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11" name="Text Box 517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12" name="Text Box 518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13" name="Text Box 518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14" name="Text Box 518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15" name="Text Box 518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16" name="Text Box 518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17" name="Text Box 518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18" name="Text Box 518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19" name="Text Box 518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20" name="Text Box 518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21" name="Text Box 518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22" name="Text Box 519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23" name="Text Box 519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24" name="Text Box 519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25" name="Text Box 519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26" name="Text Box 519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27" name="Text Box 519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28" name="Text Box 519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29" name="Text Box 519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30" name="Text Box 519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31" name="Text Box 519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32" name="Text Box 520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33" name="Text Box 520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34" name="Text Box 520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35" name="Text Box 520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36" name="Text Box 520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37" name="Text Box 520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38" name="Text Box 520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39" name="Text Box 520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40" name="Text Box 520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41" name="Text Box 520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42" name="Text Box 521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43" name="Text Box 521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44" name="Text Box 521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45" name="Text Box 521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46" name="Text Box 521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47" name="Text Box 521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48" name="Text Box 521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49" name="Text Box 521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50" name="Text Box 521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51" name="Text Box 521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52" name="Text Box 522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53" name="Text Box 522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54" name="Text Box 522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55" name="Text Box 522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56" name="Text Box 522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57" name="Text Box 522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58" name="Text Box 522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59" name="Text Box 522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60" name="Text Box 522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61" name="Text Box 522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62" name="Text Box 523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63" name="Text Box 523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64" name="Text Box 523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65" name="Text Box 523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66" name="Text Box 523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67" name="Text Box 523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68" name="Text Box 523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69" name="Text Box 523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70" name="Text Box 523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71" name="Text Box 523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72" name="Text Box 524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73" name="Text Box 524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74" name="Text Box 524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75" name="Text Box 524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76" name="Text Box 524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77" name="Text Box 524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78" name="Text Box 524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79" name="Text Box 524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80" name="Text Box 524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81" name="Text Box 524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82" name="Text Box 525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83" name="Text Box 525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84" name="Text Box 525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85" name="Text Box 525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86" name="Text Box 525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87" name="Text Box 525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88" name="Text Box 525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89" name="Text Box 525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90" name="Text Box 525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91" name="Text Box 525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92" name="Text Box 526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93" name="Text Box 526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94" name="Text Box 526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95" name="Text Box 526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96" name="Text Box 526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97" name="Text Box 526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98" name="Text Box 526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899" name="Text Box 526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00" name="Text Box 526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01" name="Text Box 526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02" name="Text Box 527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03" name="Text Box 527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04" name="Text Box 527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05" name="Text Box 527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06" name="Text Box 527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07" name="Text Box 527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08" name="Text Box 527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09" name="Text Box 527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10" name="Text Box 527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11" name="Text Box 527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12" name="Text Box 528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13" name="Text Box 528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14" name="Text Box 528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15" name="Text Box 528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16" name="Text Box 528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17" name="Text Box 528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18" name="Text Box 528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19" name="Text Box 528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20" name="Text Box 528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21" name="Text Box 528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22" name="Text Box 529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23" name="Text Box 529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24" name="Text Box 529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25" name="Text Box 529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26" name="Text Box 529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27" name="Text Box 529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28" name="Text Box 529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29" name="Text Box 529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30" name="Text Box 529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31" name="Text Box 529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32" name="Text Box 530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33" name="Text Box 530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34" name="Text Box 530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35" name="Text Box 530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36" name="Text Box 530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37" name="Text Box 530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38" name="Text Box 530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39" name="Text Box 530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40" name="Text Box 530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41" name="Text Box 530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42" name="Text Box 531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43" name="Text Box 531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44" name="Text Box 531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45" name="Text Box 531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46" name="Text Box 531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47" name="Text Box 531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48" name="Text Box 531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49" name="Text Box 531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50" name="Text Box 531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51" name="Text Box 531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52" name="Text Box 532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53" name="Text Box 532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54" name="Text Box 532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55" name="Text Box 532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56" name="Text Box 532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57" name="Text Box 532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58" name="Text Box 532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59" name="Text Box 532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60" name="Text Box 532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61" name="Text Box 532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62" name="Text Box 533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63" name="Text Box 533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64" name="Text Box 533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65" name="Text Box 533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66" name="Text Box 533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67" name="Text Box 533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68" name="Text Box 533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69" name="Text Box 533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70" name="Text Box 533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71" name="Text Box 533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72" name="Text Box 534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73" name="Text Box 534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74" name="Text Box 534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75" name="Text Box 534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76" name="Text Box 534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77" name="Text Box 534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78" name="Text Box 534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79" name="Text Box 534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80" name="Text Box 534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81" name="Text Box 534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82" name="Text Box 535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83" name="Text Box 535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84" name="Text Box 535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85" name="Text Box 535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86" name="Text Box 535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87" name="Text Box 535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88" name="Text Box 535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89" name="Text Box 535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90" name="Text Box 535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91" name="Text Box 535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92" name="Text Box 536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93" name="Text Box 536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94" name="Text Box 536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95" name="Text Box 536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96" name="Text Box 536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97" name="Text Box 536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98" name="Text Box 536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0999" name="Text Box 536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1000" name="Text Box 536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1001" name="Text Box 536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1002" name="Text Box 537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1003" name="Text Box 537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1004" name="Text Box 537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1005" name="Text Box 537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1006" name="Text Box 537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1007" name="Text Box 537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1008" name="Text Box 537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1009" name="Text Box 537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1010" name="Text Box 537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1011" name="Text Box 537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1012" name="Text Box 538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1013" name="Text Box 538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1014" name="Text Box 538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1015" name="Text Box 538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1016" name="Text Box 538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1017" name="Text Box 538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1018" name="Text Box 538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1019" name="Text Box 538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1020" name="Text Box 538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1021" name="Text Box 538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1022" name="Text Box 539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1023" name="Text Box 539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1024" name="Text Box 539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1025" name="Text Box 539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1026" name="Text Box 539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1027" name="Text Box 539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1028" name="Text Box 539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1029" name="Text Box 539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1030" name="Text Box 5398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1031" name="Text Box 5399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1032" name="Text Box 5400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1033" name="Text Box 5401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1034" name="Text Box 5402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1035" name="Text Box 5403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1036" name="Text Box 5404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1037" name="Text Box 5405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1038" name="Text Box 5406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1167</xdr:row>
      <xdr:rowOff>0</xdr:rowOff>
    </xdr:from>
    <xdr:ext cx="85725" cy="205408"/>
    <xdr:sp macro="" textlink="">
      <xdr:nvSpPr>
        <xdr:cNvPr id="11039" name="Text Box 5407"/>
        <xdr:cNvSpPr txBox="1">
          <a:spLocks noChangeArrowheads="1"/>
        </xdr:cNvSpPr>
      </xdr:nvSpPr>
      <xdr:spPr bwMode="auto">
        <a:xfrm>
          <a:off x="4686300" y="222313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1166</xdr:row>
      <xdr:rowOff>0</xdr:rowOff>
    </xdr:from>
    <xdr:ext cx="85725" cy="205409"/>
    <xdr:sp macro="" textlink="">
      <xdr:nvSpPr>
        <xdr:cNvPr id="11040" name="Text Box 5427"/>
        <xdr:cNvSpPr txBox="1">
          <a:spLocks noChangeArrowheads="1"/>
        </xdr:cNvSpPr>
      </xdr:nvSpPr>
      <xdr:spPr bwMode="auto">
        <a:xfrm>
          <a:off x="4686300" y="22212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1166</xdr:row>
      <xdr:rowOff>0</xdr:rowOff>
    </xdr:from>
    <xdr:ext cx="85725" cy="205409"/>
    <xdr:sp macro="" textlink="">
      <xdr:nvSpPr>
        <xdr:cNvPr id="11041" name="Text Box 5428"/>
        <xdr:cNvSpPr txBox="1">
          <a:spLocks noChangeArrowheads="1"/>
        </xdr:cNvSpPr>
      </xdr:nvSpPr>
      <xdr:spPr bwMode="auto">
        <a:xfrm>
          <a:off x="4686300" y="22212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1166</xdr:row>
      <xdr:rowOff>0</xdr:rowOff>
    </xdr:from>
    <xdr:ext cx="85725" cy="205409"/>
    <xdr:sp macro="" textlink="">
      <xdr:nvSpPr>
        <xdr:cNvPr id="11042" name="Text Box 5429"/>
        <xdr:cNvSpPr txBox="1">
          <a:spLocks noChangeArrowheads="1"/>
        </xdr:cNvSpPr>
      </xdr:nvSpPr>
      <xdr:spPr bwMode="auto">
        <a:xfrm>
          <a:off x="4686300" y="22212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1166</xdr:row>
      <xdr:rowOff>0</xdr:rowOff>
    </xdr:from>
    <xdr:ext cx="85725" cy="205409"/>
    <xdr:sp macro="" textlink="">
      <xdr:nvSpPr>
        <xdr:cNvPr id="11043" name="Text Box 5430"/>
        <xdr:cNvSpPr txBox="1">
          <a:spLocks noChangeArrowheads="1"/>
        </xdr:cNvSpPr>
      </xdr:nvSpPr>
      <xdr:spPr bwMode="auto">
        <a:xfrm>
          <a:off x="4686300" y="22212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1166</xdr:row>
      <xdr:rowOff>0</xdr:rowOff>
    </xdr:from>
    <xdr:ext cx="85725" cy="205409"/>
    <xdr:sp macro="" textlink="">
      <xdr:nvSpPr>
        <xdr:cNvPr id="11044" name="Text Box 5431"/>
        <xdr:cNvSpPr txBox="1">
          <a:spLocks noChangeArrowheads="1"/>
        </xdr:cNvSpPr>
      </xdr:nvSpPr>
      <xdr:spPr bwMode="auto">
        <a:xfrm>
          <a:off x="4686300" y="22212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1166</xdr:row>
      <xdr:rowOff>0</xdr:rowOff>
    </xdr:from>
    <xdr:ext cx="85725" cy="205409"/>
    <xdr:sp macro="" textlink="">
      <xdr:nvSpPr>
        <xdr:cNvPr id="11045" name="Text Box 5432"/>
        <xdr:cNvSpPr txBox="1">
          <a:spLocks noChangeArrowheads="1"/>
        </xdr:cNvSpPr>
      </xdr:nvSpPr>
      <xdr:spPr bwMode="auto">
        <a:xfrm>
          <a:off x="4686300" y="22212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1166</xdr:row>
      <xdr:rowOff>0</xdr:rowOff>
    </xdr:from>
    <xdr:ext cx="85725" cy="205409"/>
    <xdr:sp macro="" textlink="">
      <xdr:nvSpPr>
        <xdr:cNvPr id="11046" name="Text Box 5433"/>
        <xdr:cNvSpPr txBox="1">
          <a:spLocks noChangeArrowheads="1"/>
        </xdr:cNvSpPr>
      </xdr:nvSpPr>
      <xdr:spPr bwMode="auto">
        <a:xfrm>
          <a:off x="4686300" y="22212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1166</xdr:row>
      <xdr:rowOff>0</xdr:rowOff>
    </xdr:from>
    <xdr:ext cx="85725" cy="205409"/>
    <xdr:sp macro="" textlink="">
      <xdr:nvSpPr>
        <xdr:cNvPr id="11047" name="Text Box 5434"/>
        <xdr:cNvSpPr txBox="1">
          <a:spLocks noChangeArrowheads="1"/>
        </xdr:cNvSpPr>
      </xdr:nvSpPr>
      <xdr:spPr bwMode="auto">
        <a:xfrm>
          <a:off x="4686300" y="22212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1166</xdr:row>
      <xdr:rowOff>0</xdr:rowOff>
    </xdr:from>
    <xdr:ext cx="85725" cy="205409"/>
    <xdr:sp macro="" textlink="">
      <xdr:nvSpPr>
        <xdr:cNvPr id="11048" name="Text Box 5435"/>
        <xdr:cNvSpPr txBox="1">
          <a:spLocks noChangeArrowheads="1"/>
        </xdr:cNvSpPr>
      </xdr:nvSpPr>
      <xdr:spPr bwMode="auto">
        <a:xfrm>
          <a:off x="4686300" y="22212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1166</xdr:row>
      <xdr:rowOff>0</xdr:rowOff>
    </xdr:from>
    <xdr:ext cx="85725" cy="205409"/>
    <xdr:sp macro="" textlink="">
      <xdr:nvSpPr>
        <xdr:cNvPr id="11049" name="Text Box 5436"/>
        <xdr:cNvSpPr txBox="1">
          <a:spLocks noChangeArrowheads="1"/>
        </xdr:cNvSpPr>
      </xdr:nvSpPr>
      <xdr:spPr bwMode="auto">
        <a:xfrm>
          <a:off x="4686300" y="22212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1166</xdr:row>
      <xdr:rowOff>0</xdr:rowOff>
    </xdr:from>
    <xdr:ext cx="85725" cy="205409"/>
    <xdr:sp macro="" textlink="">
      <xdr:nvSpPr>
        <xdr:cNvPr id="11050" name="Text Box 5437"/>
        <xdr:cNvSpPr txBox="1">
          <a:spLocks noChangeArrowheads="1"/>
        </xdr:cNvSpPr>
      </xdr:nvSpPr>
      <xdr:spPr bwMode="auto">
        <a:xfrm>
          <a:off x="4686300" y="22212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1166</xdr:row>
      <xdr:rowOff>0</xdr:rowOff>
    </xdr:from>
    <xdr:ext cx="85725" cy="205409"/>
    <xdr:sp macro="" textlink="">
      <xdr:nvSpPr>
        <xdr:cNvPr id="11051" name="Text Box 5438"/>
        <xdr:cNvSpPr txBox="1">
          <a:spLocks noChangeArrowheads="1"/>
        </xdr:cNvSpPr>
      </xdr:nvSpPr>
      <xdr:spPr bwMode="auto">
        <a:xfrm>
          <a:off x="4686300" y="22212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1166</xdr:row>
      <xdr:rowOff>0</xdr:rowOff>
    </xdr:from>
    <xdr:ext cx="85725" cy="205409"/>
    <xdr:sp macro="" textlink="">
      <xdr:nvSpPr>
        <xdr:cNvPr id="11052" name="Text Box 5439"/>
        <xdr:cNvSpPr txBox="1">
          <a:spLocks noChangeArrowheads="1"/>
        </xdr:cNvSpPr>
      </xdr:nvSpPr>
      <xdr:spPr bwMode="auto">
        <a:xfrm>
          <a:off x="4686300" y="22212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1166</xdr:row>
      <xdr:rowOff>0</xdr:rowOff>
    </xdr:from>
    <xdr:ext cx="85725" cy="205409"/>
    <xdr:sp macro="" textlink="">
      <xdr:nvSpPr>
        <xdr:cNvPr id="11053" name="Text Box 5440"/>
        <xdr:cNvSpPr txBox="1">
          <a:spLocks noChangeArrowheads="1"/>
        </xdr:cNvSpPr>
      </xdr:nvSpPr>
      <xdr:spPr bwMode="auto">
        <a:xfrm>
          <a:off x="4686300" y="22212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1166</xdr:row>
      <xdr:rowOff>0</xdr:rowOff>
    </xdr:from>
    <xdr:ext cx="85725" cy="205409"/>
    <xdr:sp macro="" textlink="">
      <xdr:nvSpPr>
        <xdr:cNvPr id="11054" name="Text Box 5441"/>
        <xdr:cNvSpPr txBox="1">
          <a:spLocks noChangeArrowheads="1"/>
        </xdr:cNvSpPr>
      </xdr:nvSpPr>
      <xdr:spPr bwMode="auto">
        <a:xfrm>
          <a:off x="4686300" y="22212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1166</xdr:row>
      <xdr:rowOff>0</xdr:rowOff>
    </xdr:from>
    <xdr:ext cx="85725" cy="205409"/>
    <xdr:sp macro="" textlink="">
      <xdr:nvSpPr>
        <xdr:cNvPr id="11055" name="Text Box 5442"/>
        <xdr:cNvSpPr txBox="1">
          <a:spLocks noChangeArrowheads="1"/>
        </xdr:cNvSpPr>
      </xdr:nvSpPr>
      <xdr:spPr bwMode="auto">
        <a:xfrm>
          <a:off x="4686300" y="22212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1166</xdr:row>
      <xdr:rowOff>0</xdr:rowOff>
    </xdr:from>
    <xdr:ext cx="85725" cy="205409"/>
    <xdr:sp macro="" textlink="">
      <xdr:nvSpPr>
        <xdr:cNvPr id="11056" name="Text Box 5443"/>
        <xdr:cNvSpPr txBox="1">
          <a:spLocks noChangeArrowheads="1"/>
        </xdr:cNvSpPr>
      </xdr:nvSpPr>
      <xdr:spPr bwMode="auto">
        <a:xfrm>
          <a:off x="4686300" y="22212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1166</xdr:row>
      <xdr:rowOff>0</xdr:rowOff>
    </xdr:from>
    <xdr:ext cx="85725" cy="205409"/>
    <xdr:sp macro="" textlink="">
      <xdr:nvSpPr>
        <xdr:cNvPr id="11057" name="Text Box 5444"/>
        <xdr:cNvSpPr txBox="1">
          <a:spLocks noChangeArrowheads="1"/>
        </xdr:cNvSpPr>
      </xdr:nvSpPr>
      <xdr:spPr bwMode="auto">
        <a:xfrm>
          <a:off x="4686300" y="22212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1166</xdr:row>
      <xdr:rowOff>0</xdr:rowOff>
    </xdr:from>
    <xdr:ext cx="85725" cy="205409"/>
    <xdr:sp macro="" textlink="">
      <xdr:nvSpPr>
        <xdr:cNvPr id="11058" name="Text Box 5445"/>
        <xdr:cNvSpPr txBox="1">
          <a:spLocks noChangeArrowheads="1"/>
        </xdr:cNvSpPr>
      </xdr:nvSpPr>
      <xdr:spPr bwMode="auto">
        <a:xfrm>
          <a:off x="4686300" y="22212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059" name="Text Box 258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060" name="Text Box 258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061" name="Text Box 258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062" name="Text Box 258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063" name="Text Box 259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064" name="Text Box 259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065" name="Text Box 259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066" name="Text Box 259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067" name="Text Box 259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068" name="Text Box 259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069" name="Text Box 259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070" name="Text Box 259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071" name="Text Box 259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072" name="Text Box 259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073" name="Text Box 260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074" name="Text Box 260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075" name="Text Box 260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076" name="Text Box 260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077" name="Text Box 260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078" name="Text Box 260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079" name="Text Box 260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080" name="Text Box 260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081" name="Text Box 260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082" name="Text Box 260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083" name="Text Box 261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084" name="Text Box 261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085" name="Text Box 261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086" name="Text Box 261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087" name="Text Box 261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088" name="Text Box 261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089" name="Text Box 261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090" name="Text Box 261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091" name="Text Box 261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092" name="Text Box 261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093" name="Text Box 262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094" name="Text Box 262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095" name="Text Box 262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096" name="Text Box 262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097" name="Text Box 262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098" name="Text Box 262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099" name="Text Box 262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00" name="Text Box 262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01" name="Text Box 262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02" name="Text Box 262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03" name="Text Box 263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04" name="Text Box 263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05" name="Text Box 263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06" name="Text Box 263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07" name="Text Box 263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08" name="Text Box 263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09" name="Text Box 263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10" name="Text Box 263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11" name="Text Box 263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12" name="Text Box 263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13" name="Text Box 264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14" name="Text Box 264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15" name="Text Box 264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16" name="Text Box 264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17" name="Text Box 264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18" name="Text Box 268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19" name="Text Box 268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20" name="Text Box 268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21" name="Text Box 269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22" name="Text Box 269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23" name="Text Box 269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24" name="Text Box 269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25" name="Text Box 269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26" name="Text Box 269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27" name="Text Box 269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28" name="Text Box 269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29" name="Text Box 269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30" name="Text Box 269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31" name="Text Box 270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32" name="Text Box 270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33" name="Text Box 270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34" name="Text Box 270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35" name="Text Box 270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36" name="Text Box 270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37" name="Text Box 270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38" name="Text Box 270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39" name="Text Box 270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40" name="Text Box 270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41" name="Text Box 271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42" name="Text Box 271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43" name="Text Box 271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44" name="Text Box 271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45" name="Text Box 271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46" name="Text Box 271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47" name="Text Box 271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48" name="Text Box 271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49" name="Text Box 271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50" name="Text Box 271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51" name="Text Box 272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52" name="Text Box 272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53" name="Text Box 272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54" name="Text Box 272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55" name="Text Box 272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56" name="Text Box 272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57" name="Text Box 272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58" name="Text Box 272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59" name="Text Box 272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60" name="Text Box 272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61" name="Text Box 273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62" name="Text Box 273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63" name="Text Box 273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64" name="Text Box 273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65" name="Text Box 273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66" name="Text Box 273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67" name="Text Box 273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68" name="Text Box 273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69" name="Text Box 273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70" name="Text Box 273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71" name="Text Box 274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72" name="Text Box 274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73" name="Text Box 274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74" name="Text Box 274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75" name="Text Box 274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76" name="Text Box 274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77" name="Text Box 274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78" name="Text Box 274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79" name="Text Box 274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80" name="Text Box 274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81" name="Text Box 275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82" name="Text Box 275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83" name="Text Box 275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84" name="Text Box 275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85" name="Text Box 275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86" name="Text Box 275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87" name="Text Box 275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88" name="Text Box 275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89" name="Text Box 275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90" name="Text Box 275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91" name="Text Box 276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92" name="Text Box 276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93" name="Text Box 276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94" name="Text Box 276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95" name="Text Box 276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96" name="Text Box 276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97" name="Text Box 276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98" name="Text Box 276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199" name="Text Box 276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00" name="Text Box 276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01" name="Text Box 277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02" name="Text Box 277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03" name="Text Box 277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04" name="Text Box 277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05" name="Text Box 277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06" name="Text Box 277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07" name="Text Box 277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08" name="Text Box 277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09" name="Text Box 277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10" name="Text Box 277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11" name="Text Box 278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12" name="Text Box 278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13" name="Text Box 278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14" name="Text Box 278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15" name="Text Box 278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16" name="Text Box 278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17" name="Text Box 278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18" name="Text Box 278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19" name="Text Box 278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20" name="Text Box 278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21" name="Text Box 279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22" name="Text Box 279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23" name="Text Box 279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24" name="Text Box 279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25" name="Text Box 279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26" name="Text Box 279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27" name="Text Box 279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28" name="Text Box 279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29" name="Text Box 279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30" name="Text Box 279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31" name="Text Box 280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32" name="Text Box 280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33" name="Text Box 280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34" name="Text Box 280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35" name="Text Box 280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36" name="Text Box 280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37" name="Text Box 280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38" name="Text Box 280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39" name="Text Box 280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40" name="Text Box 280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41" name="Text Box 281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42" name="Text Box 281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43" name="Text Box 281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44" name="Text Box 281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45" name="Text Box 281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46" name="Text Box 281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47" name="Text Box 281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48" name="Text Box 281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49" name="Text Box 281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50" name="Text Box 281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51" name="Text Box 282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52" name="Text Box 282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53" name="Text Box 282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54" name="Text Box 282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55" name="Text Box 282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56" name="Text Box 282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57" name="Text Box 282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58" name="Text Box 282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59" name="Text Box 282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60" name="Text Box 282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61" name="Text Box 283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62" name="Text Box 283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63" name="Text Box 283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64" name="Text Box 283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65" name="Text Box 283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66" name="Text Box 283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67" name="Text Box 283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68" name="Text Box 283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69" name="Text Box 283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70" name="Text Box 283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71" name="Text Box 284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72" name="Text Box 284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73" name="Text Box 284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74" name="Text Box 284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75" name="Text Box 284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76" name="Text Box 284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77" name="Text Box 284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78" name="Text Box 284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79" name="Text Box 284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80" name="Text Box 284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81" name="Text Box 285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82" name="Text Box 285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83" name="Text Box 285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84" name="Text Box 285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85" name="Text Box 285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86" name="Text Box 285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87" name="Text Box 285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88" name="Text Box 285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89" name="Text Box 285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90" name="Text Box 285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91" name="Text Box 286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92" name="Text Box 286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93" name="Text Box 286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94" name="Text Box 286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95" name="Text Box 286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96" name="Text Box 286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97" name="Text Box 286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98" name="Text Box 286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299" name="Text Box 286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00" name="Text Box 286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01" name="Text Box 287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02" name="Text Box 287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03" name="Text Box 287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04" name="Text Box 287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05" name="Text Box 287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06" name="Text Box 287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07" name="Text Box 287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08" name="Text Box 287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09" name="Text Box 287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10" name="Text Box 287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11" name="Text Box 288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12" name="Text Box 288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13" name="Text Box 288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14" name="Text Box 288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15" name="Text Box 288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16" name="Text Box 288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17" name="Text Box 288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18" name="Text Box 288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19" name="Text Box 288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20" name="Text Box 288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21" name="Text Box 289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22" name="Text Box 289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23" name="Text Box 289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24" name="Text Box 289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25" name="Text Box 289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26" name="Text Box 289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27" name="Text Box 289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28" name="Text Box 289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29" name="Text Box 289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30" name="Text Box 289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31" name="Text Box 290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32" name="Text Box 290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33" name="Text Box 290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34" name="Text Box 290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35" name="Text Box 290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36" name="Text Box 290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37" name="Text Box 290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38" name="Text Box 290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39" name="Text Box 290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40" name="Text Box 290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41" name="Text Box 291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42" name="Text Box 291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43" name="Text Box 291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44" name="Text Box 291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45" name="Text Box 291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46" name="Text Box 291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47" name="Text Box 291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48" name="Text Box 291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49" name="Text Box 291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50" name="Text Box 291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51" name="Text Box 292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52" name="Text Box 292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53" name="Text Box 292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54" name="Text Box 292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55" name="Text Box 292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56" name="Text Box 292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57" name="Text Box 292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58" name="Text Box 292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59" name="Text Box 292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60" name="Text Box 292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61" name="Text Box 293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62" name="Text Box 293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63" name="Text Box 293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64" name="Text Box 293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65" name="Text Box 293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66" name="Text Box 293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67" name="Text Box 293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68" name="Text Box 293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69" name="Text Box 293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70" name="Text Box 293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71" name="Text Box 294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72" name="Text Box 294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73" name="Text Box 294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74" name="Text Box 294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75" name="Text Box 294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76" name="Text Box 294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77" name="Text Box 294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78" name="Text Box 294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79" name="Text Box 294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80" name="Text Box 294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81" name="Text Box 295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82" name="Text Box 295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83" name="Text Box 295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84" name="Text Box 295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85" name="Text Box 295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86" name="Text Box 295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87" name="Text Box 295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88" name="Text Box 295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89" name="Text Box 295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90" name="Text Box 295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91" name="Text Box 296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92" name="Text Box 296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93" name="Text Box 296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94" name="Text Box 296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95" name="Text Box 296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96" name="Text Box 296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97" name="Text Box 296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98" name="Text Box 296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399" name="Text Box 296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00" name="Text Box 296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01" name="Text Box 297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02" name="Text Box 297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03" name="Text Box 297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04" name="Text Box 297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05" name="Text Box 297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06" name="Text Box 297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07" name="Text Box 297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08" name="Text Box 297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09" name="Text Box 297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10" name="Text Box 297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11" name="Text Box 298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12" name="Text Box 298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13" name="Text Box 298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14" name="Text Box 298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15" name="Text Box 298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16" name="Text Box 298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17" name="Text Box 298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18" name="Text Box 298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19" name="Text Box 298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20" name="Text Box 298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21" name="Text Box 299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22" name="Text Box 299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23" name="Text Box 299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24" name="Text Box 299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25" name="Text Box 299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26" name="Text Box 299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27" name="Text Box 299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28" name="Text Box 299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29" name="Text Box 299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30" name="Text Box 299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31" name="Text Box 300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32" name="Text Box 300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33" name="Text Box 300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34" name="Text Box 300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35" name="Text Box 300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36" name="Text Box 300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37" name="Text Box 300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38" name="Text Box 300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39" name="Text Box 300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40" name="Text Box 300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41" name="Text Box 301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42" name="Text Box 301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43" name="Text Box 301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44" name="Text Box 301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45" name="Text Box 301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46" name="Text Box 301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47" name="Text Box 301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48" name="Text Box 301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49" name="Text Box 301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50" name="Text Box 301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51" name="Text Box 302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52" name="Text Box 302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53" name="Text Box 302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54" name="Text Box 302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55" name="Text Box 302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56" name="Text Box 302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57" name="Text Box 302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58" name="Text Box 302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59" name="Text Box 302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60" name="Text Box 302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61" name="Text Box 303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62" name="Text Box 303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63" name="Text Box 303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64" name="Text Box 303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65" name="Text Box 303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66" name="Text Box 303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67" name="Text Box 303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68" name="Text Box 303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69" name="Text Box 303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70" name="Text Box 303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71" name="Text Box 304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72" name="Text Box 304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73" name="Text Box 304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74" name="Text Box 304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75" name="Text Box 304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76" name="Text Box 304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77" name="Text Box 304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78" name="Text Box 304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79" name="Text Box 304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80" name="Text Box 304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81" name="Text Box 305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82" name="Text Box 305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83" name="Text Box 305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84" name="Text Box 305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85" name="Text Box 305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86" name="Text Box 305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87" name="Text Box 305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88" name="Text Box 305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89" name="Text Box 305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90" name="Text Box 305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91" name="Text Box 306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92" name="Text Box 306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93" name="Text Box 306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94" name="Text Box 306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95" name="Text Box 306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96" name="Text Box 306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97" name="Text Box 306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98" name="Text Box 306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499" name="Text Box 306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00" name="Text Box 306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01" name="Text Box 307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02" name="Text Box 307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03" name="Text Box 307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04" name="Text Box 307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05" name="Text Box 307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06" name="Text Box 307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07" name="Text Box 307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08" name="Text Box 307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09" name="Text Box 307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10" name="Text Box 307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11" name="Text Box 308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12" name="Text Box 308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13" name="Text Box 308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14" name="Text Box 308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15" name="Text Box 308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16" name="Text Box 308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17" name="Text Box 308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18" name="Text Box 308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19" name="Text Box 308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20" name="Text Box 308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21" name="Text Box 309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22" name="Text Box 309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23" name="Text Box 309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24" name="Text Box 309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25" name="Text Box 309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26" name="Text Box 309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27" name="Text Box 309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28" name="Text Box 309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29" name="Text Box 309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30" name="Text Box 309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31" name="Text Box 310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32" name="Text Box 310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33" name="Text Box 310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34" name="Text Box 310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35" name="Text Box 310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36" name="Text Box 310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37" name="Text Box 310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38" name="Text Box 310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39" name="Text Box 310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40" name="Text Box 310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41" name="Text Box 311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42" name="Text Box 311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43" name="Text Box 311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44" name="Text Box 311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45" name="Text Box 311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46" name="Text Box 311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47" name="Text Box 311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48" name="Text Box 311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49" name="Text Box 311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50" name="Text Box 311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51" name="Text Box 312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52" name="Text Box 312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53" name="Text Box 312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54" name="Text Box 312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55" name="Text Box 312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56" name="Text Box 312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57" name="Text Box 312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58" name="Text Box 312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59" name="Text Box 312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60" name="Text Box 312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61" name="Text Box 313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62" name="Text Box 313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63" name="Text Box 313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64" name="Text Box 313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65" name="Text Box 313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66" name="Text Box 313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67" name="Text Box 313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68" name="Text Box 313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69" name="Text Box 313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70" name="Text Box 313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71" name="Text Box 314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72" name="Text Box 314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73" name="Text Box 314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74" name="Text Box 314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75" name="Text Box 314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76" name="Text Box 314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77" name="Text Box 314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78" name="Text Box 314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79" name="Text Box 314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80" name="Text Box 314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81" name="Text Box 315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82" name="Text Box 315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83" name="Text Box 315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84" name="Text Box 315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85" name="Text Box 315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86" name="Text Box 315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87" name="Text Box 315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88" name="Text Box 315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89" name="Text Box 315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90" name="Text Box 315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91" name="Text Box 316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92" name="Text Box 316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93" name="Text Box 316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94" name="Text Box 316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95" name="Text Box 316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96" name="Text Box 316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97" name="Text Box 316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98" name="Text Box 316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599" name="Text Box 316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00" name="Text Box 316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01" name="Text Box 317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02" name="Text Box 317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03" name="Text Box 317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04" name="Text Box 317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05" name="Text Box 317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06" name="Text Box 317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07" name="Text Box 317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08" name="Text Box 317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09" name="Text Box 317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10" name="Text Box 317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11" name="Text Box 318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12" name="Text Box 318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13" name="Text Box 318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14" name="Text Box 318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15" name="Text Box 318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16" name="Text Box 318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17" name="Text Box 318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18" name="Text Box 318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19" name="Text Box 318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20" name="Text Box 318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21" name="Text Box 319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22" name="Text Box 319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23" name="Text Box 319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24" name="Text Box 319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25" name="Text Box 319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26" name="Text Box 319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27" name="Text Box 319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28" name="Text Box 319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29" name="Text Box 319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30" name="Text Box 319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31" name="Text Box 320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32" name="Text Box 320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33" name="Text Box 320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34" name="Text Box 320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35" name="Text Box 320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36" name="Text Box 320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37" name="Text Box 320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38" name="Text Box 320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39" name="Text Box 320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40" name="Text Box 320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41" name="Text Box 321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42" name="Text Box 321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43" name="Text Box 321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44" name="Text Box 321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45" name="Text Box 321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46" name="Text Box 321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47" name="Text Box 321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48" name="Text Box 321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49" name="Text Box 321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50" name="Text Box 321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51" name="Text Box 322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52" name="Text Box 322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53" name="Text Box 322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54" name="Text Box 322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55" name="Text Box 322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56" name="Text Box 322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57" name="Text Box 322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58" name="Text Box 322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59" name="Text Box 322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60" name="Text Box 322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61" name="Text Box 323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62" name="Text Box 323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63" name="Text Box 323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64" name="Text Box 323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65" name="Text Box 323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66" name="Text Box 323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67" name="Text Box 323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68" name="Text Box 323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69" name="Text Box 323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70" name="Text Box 323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71" name="Text Box 324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72" name="Text Box 324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73" name="Text Box 324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74" name="Text Box 324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75" name="Text Box 324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76" name="Text Box 324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77" name="Text Box 324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78" name="Text Box 324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79" name="Text Box 324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80" name="Text Box 324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81" name="Text Box 325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82" name="Text Box 325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83" name="Text Box 325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84" name="Text Box 325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85" name="Text Box 325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86" name="Text Box 325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87" name="Text Box 325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88" name="Text Box 325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89" name="Text Box 325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90" name="Text Box 325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91" name="Text Box 326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92" name="Text Box 326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93" name="Text Box 326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94" name="Text Box 326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95" name="Text Box 326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96" name="Text Box 326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97" name="Text Box 326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98" name="Text Box 326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699" name="Text Box 326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00" name="Text Box 326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01" name="Text Box 327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02" name="Text Box 327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03" name="Text Box 327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04" name="Text Box 327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05" name="Text Box 327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06" name="Text Box 327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07" name="Text Box 327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08" name="Text Box 327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09" name="Text Box 327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10" name="Text Box 327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11" name="Text Box 328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12" name="Text Box 328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13" name="Text Box 328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14" name="Text Box 328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15" name="Text Box 328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16" name="Text Box 328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17" name="Text Box 328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18" name="Text Box 328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19" name="Text Box 328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20" name="Text Box 328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21" name="Text Box 329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22" name="Text Box 329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23" name="Text Box 329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24" name="Text Box 329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25" name="Text Box 329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26" name="Text Box 329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27" name="Text Box 329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28" name="Text Box 329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29" name="Text Box 329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30" name="Text Box 329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31" name="Text Box 330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32" name="Text Box 330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33" name="Text Box 330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34" name="Text Box 330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35" name="Text Box 330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36" name="Text Box 330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37" name="Text Box 330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38" name="Text Box 330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39" name="Text Box 330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40" name="Text Box 330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41" name="Text Box 331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42" name="Text Box 331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43" name="Text Box 331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44" name="Text Box 331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45" name="Text Box 331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46" name="Text Box 331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47" name="Text Box 331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48" name="Text Box 331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49" name="Text Box 331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50" name="Text Box 331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51" name="Text Box 332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52" name="Text Box 332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53" name="Text Box 332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54" name="Text Box 332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55" name="Text Box 332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56" name="Text Box 332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57" name="Text Box 332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58" name="Text Box 332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59" name="Text Box 332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60" name="Text Box 332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61" name="Text Box 333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62" name="Text Box 333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63" name="Text Box 333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64" name="Text Box 333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65" name="Text Box 333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66" name="Text Box 333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67" name="Text Box 333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68" name="Text Box 333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69" name="Text Box 333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70" name="Text Box 333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71" name="Text Box 334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72" name="Text Box 334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73" name="Text Box 334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74" name="Text Box 334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75" name="Text Box 334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76" name="Text Box 334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77" name="Text Box 334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78" name="Text Box 334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79" name="Text Box 334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80" name="Text Box 334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81" name="Text Box 335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82" name="Text Box 335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83" name="Text Box 335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84" name="Text Box 335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85" name="Text Box 335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86" name="Text Box 335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87" name="Text Box 335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88" name="Text Box 335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89" name="Text Box 335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90" name="Text Box 335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91" name="Text Box 336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92" name="Text Box 336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93" name="Text Box 336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94" name="Text Box 336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95" name="Text Box 336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96" name="Text Box 336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97" name="Text Box 336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98" name="Text Box 336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799" name="Text Box 336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00" name="Text Box 336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01" name="Text Box 337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02" name="Text Box 337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03" name="Text Box 337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04" name="Text Box 337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05" name="Text Box 337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06" name="Text Box 337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07" name="Text Box 337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08" name="Text Box 337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09" name="Text Box 337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10" name="Text Box 337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11" name="Text Box 338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12" name="Text Box 338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13" name="Text Box 338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14" name="Text Box 338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15" name="Text Box 338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16" name="Text Box 338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17" name="Text Box 338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18" name="Text Box 338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19" name="Text Box 338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20" name="Text Box 338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21" name="Text Box 339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22" name="Text Box 339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23" name="Text Box 339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24" name="Text Box 339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25" name="Text Box 339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26" name="Text Box 339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27" name="Text Box 339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28" name="Text Box 339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29" name="Text Box 339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30" name="Text Box 339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31" name="Text Box 340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32" name="Text Box 340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33" name="Text Box 340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34" name="Text Box 340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35" name="Text Box 340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36" name="Text Box 340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37" name="Text Box 340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38" name="Text Box 340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39" name="Text Box 340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40" name="Text Box 340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41" name="Text Box 341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42" name="Text Box 341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43" name="Text Box 341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44" name="Text Box 341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45" name="Text Box 341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46" name="Text Box 341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47" name="Text Box 341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48" name="Text Box 341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49" name="Text Box 341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50" name="Text Box 341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51" name="Text Box 342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52" name="Text Box 342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53" name="Text Box 342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54" name="Text Box 342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55" name="Text Box 342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56" name="Text Box 342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57" name="Text Box 342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58" name="Text Box 342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59" name="Text Box 342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60" name="Text Box 342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61" name="Text Box 343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62" name="Text Box 343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63" name="Text Box 343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64" name="Text Box 343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65" name="Text Box 343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66" name="Text Box 343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67" name="Text Box 343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68" name="Text Box 343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69" name="Text Box 343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70" name="Text Box 343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71" name="Text Box 344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72" name="Text Box 344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73" name="Text Box 344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74" name="Text Box 344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75" name="Text Box 344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76" name="Text Box 344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77" name="Text Box 344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78" name="Text Box 344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79" name="Text Box 344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80" name="Text Box 344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81" name="Text Box 345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82" name="Text Box 345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83" name="Text Box 345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84" name="Text Box 345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85" name="Text Box 345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86" name="Text Box 345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87" name="Text Box 345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88" name="Text Box 345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89" name="Text Box 345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90" name="Text Box 345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91" name="Text Box 346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92" name="Text Box 346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93" name="Text Box 346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94" name="Text Box 346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95" name="Text Box 346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96" name="Text Box 346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97" name="Text Box 346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98" name="Text Box 346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899" name="Text Box 346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00" name="Text Box 346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01" name="Text Box 347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02" name="Text Box 347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03" name="Text Box 347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04" name="Text Box 347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05" name="Text Box 347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06" name="Text Box 347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07" name="Text Box 347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08" name="Text Box 347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09" name="Text Box 347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10" name="Text Box 347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11" name="Text Box 348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12" name="Text Box 348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13" name="Text Box 348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14" name="Text Box 348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15" name="Text Box 348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16" name="Text Box 348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17" name="Text Box 348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18" name="Text Box 348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19" name="Text Box 348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20" name="Text Box 348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21" name="Text Box 349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22" name="Text Box 349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23" name="Text Box 349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24" name="Text Box 349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25" name="Text Box 349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26" name="Text Box 349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27" name="Text Box 349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28" name="Text Box 349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29" name="Text Box 349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30" name="Text Box 349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31" name="Text Box 350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32" name="Text Box 350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33" name="Text Box 350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34" name="Text Box 350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35" name="Text Box 350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36" name="Text Box 350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37" name="Text Box 350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38" name="Text Box 350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39" name="Text Box 350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40" name="Text Box 350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41" name="Text Box 351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42" name="Text Box 351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43" name="Text Box 351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44" name="Text Box 351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45" name="Text Box 351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46" name="Text Box 351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47" name="Text Box 351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48" name="Text Box 351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49" name="Text Box 351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50" name="Text Box 351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51" name="Text Box 352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52" name="Text Box 352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53" name="Text Box 352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54" name="Text Box 352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55" name="Text Box 352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56" name="Text Box 352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57" name="Text Box 352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58" name="Text Box 352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59" name="Text Box 352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60" name="Text Box 352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61" name="Text Box 353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62" name="Text Box 353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63" name="Text Box 353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64" name="Text Box 353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65" name="Text Box 353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66" name="Text Box 353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67" name="Text Box 353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68" name="Text Box 353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69" name="Text Box 353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70" name="Text Box 353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71" name="Text Box 354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72" name="Text Box 354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73" name="Text Box 354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74" name="Text Box 354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75" name="Text Box 354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76" name="Text Box 354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77" name="Text Box 354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78" name="Text Box 354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79" name="Text Box 354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80" name="Text Box 354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81" name="Text Box 355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82" name="Text Box 355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83" name="Text Box 355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84" name="Text Box 355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85" name="Text Box 355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86" name="Text Box 355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87" name="Text Box 355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88" name="Text Box 355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89" name="Text Box 355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90" name="Text Box 355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91" name="Text Box 356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92" name="Text Box 356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93" name="Text Box 356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94" name="Text Box 356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95" name="Text Box 356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96" name="Text Box 356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97" name="Text Box 356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98" name="Text Box 356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1999" name="Text Box 356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00" name="Text Box 356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01" name="Text Box 357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02" name="Text Box 357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03" name="Text Box 357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04" name="Text Box 357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05" name="Text Box 357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06" name="Text Box 357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07" name="Text Box 357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08" name="Text Box 357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09" name="Text Box 357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10" name="Text Box 357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11" name="Text Box 358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12" name="Text Box 358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13" name="Text Box 358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14" name="Text Box 358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15" name="Text Box 358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16" name="Text Box 358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17" name="Text Box 358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18" name="Text Box 358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19" name="Text Box 358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20" name="Text Box 358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21" name="Text Box 359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22" name="Text Box 359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23" name="Text Box 359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24" name="Text Box 359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25" name="Text Box 359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26" name="Text Box 359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27" name="Text Box 359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28" name="Text Box 359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29" name="Text Box 359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30" name="Text Box 359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31" name="Text Box 360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32" name="Text Box 360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33" name="Text Box 360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34" name="Text Box 360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35" name="Text Box 360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36" name="Text Box 360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37" name="Text Box 360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38" name="Text Box 360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39" name="Text Box 360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40" name="Text Box 360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41" name="Text Box 361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42" name="Text Box 361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43" name="Text Box 361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44" name="Text Box 361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45" name="Text Box 361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46" name="Text Box 361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47" name="Text Box 361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48" name="Text Box 361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49" name="Text Box 361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50" name="Text Box 361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51" name="Text Box 362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52" name="Text Box 362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53" name="Text Box 362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54" name="Text Box 362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55" name="Text Box 362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56" name="Text Box 362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57" name="Text Box 362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58" name="Text Box 362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59" name="Text Box 362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60" name="Text Box 362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61" name="Text Box 363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62" name="Text Box 363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63" name="Text Box 363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64" name="Text Box 363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65" name="Text Box 363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66" name="Text Box 363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67" name="Text Box 363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68" name="Text Box 363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69" name="Text Box 363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70" name="Text Box 363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71" name="Text Box 364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72" name="Text Box 364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73" name="Text Box 364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74" name="Text Box 364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75" name="Text Box 364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76" name="Text Box 364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77" name="Text Box 364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78" name="Text Box 364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79" name="Text Box 364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80" name="Text Box 364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81" name="Text Box 365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82" name="Text Box 365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83" name="Text Box 365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84" name="Text Box 365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85" name="Text Box 365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86" name="Text Box 365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87" name="Text Box 365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88" name="Text Box 365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89" name="Text Box 365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90" name="Text Box 365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91" name="Text Box 366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92" name="Text Box 366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93" name="Text Box 366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94" name="Text Box 366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95" name="Text Box 366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96" name="Text Box 366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97" name="Text Box 366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98" name="Text Box 366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099" name="Text Box 366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00" name="Text Box 366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01" name="Text Box 367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02" name="Text Box 367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03" name="Text Box 367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04" name="Text Box 367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05" name="Text Box 367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06" name="Text Box 367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07" name="Text Box 367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08" name="Text Box 367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09" name="Text Box 367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10" name="Text Box 367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11" name="Text Box 368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12" name="Text Box 368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13" name="Text Box 368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14" name="Text Box 368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15" name="Text Box 368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16" name="Text Box 368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17" name="Text Box 368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18" name="Text Box 368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19" name="Text Box 368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20" name="Text Box 368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21" name="Text Box 369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22" name="Text Box 369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23" name="Text Box 369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24" name="Text Box 369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25" name="Text Box 369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26" name="Text Box 369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27" name="Text Box 369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28" name="Text Box 369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29" name="Text Box 369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30" name="Text Box 369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31" name="Text Box 370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32" name="Text Box 370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33" name="Text Box 370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34" name="Text Box 370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35" name="Text Box 370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36" name="Text Box 370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37" name="Text Box 370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38" name="Text Box 370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39" name="Text Box 370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40" name="Text Box 370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41" name="Text Box 371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42" name="Text Box 371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43" name="Text Box 371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44" name="Text Box 371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45" name="Text Box 371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46" name="Text Box 371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47" name="Text Box 371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48" name="Text Box 371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49" name="Text Box 371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50" name="Text Box 371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51" name="Text Box 372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52" name="Text Box 372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53" name="Text Box 372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54" name="Text Box 372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55" name="Text Box 372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56" name="Text Box 372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57" name="Text Box 372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58" name="Text Box 372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59" name="Text Box 372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60" name="Text Box 372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61" name="Text Box 373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62" name="Text Box 373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63" name="Text Box 373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64" name="Text Box 373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65" name="Text Box 373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66" name="Text Box 373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67" name="Text Box 373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68" name="Text Box 373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69" name="Text Box 373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70" name="Text Box 373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71" name="Text Box 374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72" name="Text Box 374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73" name="Text Box 374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74" name="Text Box 374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75" name="Text Box 374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76" name="Text Box 374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77" name="Text Box 374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78" name="Text Box 374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79" name="Text Box 374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80" name="Text Box 374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81" name="Text Box 375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82" name="Text Box 375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83" name="Text Box 375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84" name="Text Box 375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85" name="Text Box 375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86" name="Text Box 375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87" name="Text Box 375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88" name="Text Box 375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89" name="Text Box 375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90" name="Text Box 375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91" name="Text Box 376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92" name="Text Box 376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93" name="Text Box 376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94" name="Text Box 376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95" name="Text Box 376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96" name="Text Box 376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97" name="Text Box 376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98" name="Text Box 376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199" name="Text Box 376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00" name="Text Box 376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01" name="Text Box 377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02" name="Text Box 377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03" name="Text Box 377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04" name="Text Box 377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05" name="Text Box 377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06" name="Text Box 377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07" name="Text Box 377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08" name="Text Box 377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09" name="Text Box 377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10" name="Text Box 377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11" name="Text Box 378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12" name="Text Box 378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13" name="Text Box 378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14" name="Text Box 378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15" name="Text Box 378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16" name="Text Box 378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17" name="Text Box 378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18" name="Text Box 378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19" name="Text Box 378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20" name="Text Box 378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21" name="Text Box 379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22" name="Text Box 379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23" name="Text Box 379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24" name="Text Box 379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25" name="Text Box 379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26" name="Text Box 379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27" name="Text Box 379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28" name="Text Box 379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29" name="Text Box 379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30" name="Text Box 379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31" name="Text Box 380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32" name="Text Box 380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33" name="Text Box 380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34" name="Text Box 380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35" name="Text Box 380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36" name="Text Box 380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37" name="Text Box 380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38" name="Text Box 380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39" name="Text Box 380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40" name="Text Box 380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41" name="Text Box 381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42" name="Text Box 381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43" name="Text Box 381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44" name="Text Box 381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45" name="Text Box 381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46" name="Text Box 381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47" name="Text Box 381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48" name="Text Box 381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49" name="Text Box 381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50" name="Text Box 381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51" name="Text Box 382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52" name="Text Box 382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53" name="Text Box 382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54" name="Text Box 382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55" name="Text Box 382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56" name="Text Box 382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57" name="Text Box 382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58" name="Text Box 382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59" name="Text Box 382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60" name="Text Box 382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61" name="Text Box 383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62" name="Text Box 383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63" name="Text Box 383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64" name="Text Box 383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65" name="Text Box 383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66" name="Text Box 383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67" name="Text Box 383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68" name="Text Box 383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69" name="Text Box 383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70" name="Text Box 383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71" name="Text Box 384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72" name="Text Box 384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73" name="Text Box 384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74" name="Text Box 384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75" name="Text Box 384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76" name="Text Box 384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77" name="Text Box 384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78" name="Text Box 384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79" name="Text Box 384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80" name="Text Box 384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81" name="Text Box 385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82" name="Text Box 385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83" name="Text Box 385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84" name="Text Box 385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85" name="Text Box 385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86" name="Text Box 385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87" name="Text Box 385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88" name="Text Box 385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89" name="Text Box 385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90" name="Text Box 385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91" name="Text Box 386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92" name="Text Box 386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93" name="Text Box 386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94" name="Text Box 386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95" name="Text Box 386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96" name="Text Box 386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97" name="Text Box 386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98" name="Text Box 386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299" name="Text Box 386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00" name="Text Box 386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01" name="Text Box 387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02" name="Text Box 387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03" name="Text Box 387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04" name="Text Box 387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05" name="Text Box 387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06" name="Text Box 387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07" name="Text Box 387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08" name="Text Box 387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09" name="Text Box 387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10" name="Text Box 387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11" name="Text Box 388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12" name="Text Box 388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13" name="Text Box 388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14" name="Text Box 388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15" name="Text Box 388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16" name="Text Box 388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17" name="Text Box 388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18" name="Text Box 388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19" name="Text Box 388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20" name="Text Box 388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21" name="Text Box 389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22" name="Text Box 389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23" name="Text Box 389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24" name="Text Box 389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25" name="Text Box 389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26" name="Text Box 389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27" name="Text Box 389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28" name="Text Box 389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29" name="Text Box 389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30" name="Text Box 389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31" name="Text Box 390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32" name="Text Box 390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33" name="Text Box 390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34" name="Text Box 390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35" name="Text Box 390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36" name="Text Box 390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37" name="Text Box 390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38" name="Text Box 390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39" name="Text Box 390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40" name="Text Box 390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41" name="Text Box 391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42" name="Text Box 391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43" name="Text Box 391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44" name="Text Box 391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45" name="Text Box 391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46" name="Text Box 391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47" name="Text Box 391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48" name="Text Box 391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49" name="Text Box 391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50" name="Text Box 391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51" name="Text Box 392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52" name="Text Box 392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53" name="Text Box 392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54" name="Text Box 392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55" name="Text Box 392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56" name="Text Box 392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57" name="Text Box 392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58" name="Text Box 392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59" name="Text Box 392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60" name="Text Box 392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61" name="Text Box 393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62" name="Text Box 393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63" name="Text Box 393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64" name="Text Box 393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65" name="Text Box 393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66" name="Text Box 393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67" name="Text Box 393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68" name="Text Box 393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69" name="Text Box 393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70" name="Text Box 393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71" name="Text Box 394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72" name="Text Box 394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73" name="Text Box 394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74" name="Text Box 394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75" name="Text Box 394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76" name="Text Box 394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77" name="Text Box 394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78" name="Text Box 394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79" name="Text Box 394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80" name="Text Box 394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81" name="Text Box 395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82" name="Text Box 395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83" name="Text Box 395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84" name="Text Box 395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85" name="Text Box 395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86" name="Text Box 395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87" name="Text Box 395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88" name="Text Box 395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89" name="Text Box 395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90" name="Text Box 395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91" name="Text Box 396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92" name="Text Box 396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93" name="Text Box 396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94" name="Text Box 396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95" name="Text Box 396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96" name="Text Box 396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97" name="Text Box 396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98" name="Text Box 396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399" name="Text Box 396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00" name="Text Box 396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01" name="Text Box 397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02" name="Text Box 397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03" name="Text Box 397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04" name="Text Box 397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05" name="Text Box 397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06" name="Text Box 397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07" name="Text Box 397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08" name="Text Box 397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09" name="Text Box 397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10" name="Text Box 397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11" name="Text Box 398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12" name="Text Box 398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13" name="Text Box 398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14" name="Text Box 398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15" name="Text Box 398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16" name="Text Box 398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17" name="Text Box 398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18" name="Text Box 398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19" name="Text Box 398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20" name="Text Box 398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21" name="Text Box 399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22" name="Text Box 399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23" name="Text Box 399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24" name="Text Box 399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25" name="Text Box 399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26" name="Text Box 399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27" name="Text Box 399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28" name="Text Box 399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29" name="Text Box 399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30" name="Text Box 399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31" name="Text Box 400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32" name="Text Box 400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33" name="Text Box 400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34" name="Text Box 400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35" name="Text Box 400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36" name="Text Box 400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37" name="Text Box 400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38" name="Text Box 400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39" name="Text Box 400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40" name="Text Box 400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41" name="Text Box 401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42" name="Text Box 401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43" name="Text Box 401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44" name="Text Box 401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45" name="Text Box 401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46" name="Text Box 401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47" name="Text Box 401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48" name="Text Box 401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49" name="Text Box 401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50" name="Text Box 401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51" name="Text Box 402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52" name="Text Box 402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53" name="Text Box 402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54" name="Text Box 402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55" name="Text Box 402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56" name="Text Box 402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57" name="Text Box 402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58" name="Text Box 402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59" name="Text Box 402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60" name="Text Box 402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61" name="Text Box 403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62" name="Text Box 403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63" name="Text Box 403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64" name="Text Box 403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65" name="Text Box 403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66" name="Text Box 403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67" name="Text Box 403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68" name="Text Box 403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69" name="Text Box 403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70" name="Text Box 403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71" name="Text Box 404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72" name="Text Box 404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73" name="Text Box 404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74" name="Text Box 404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75" name="Text Box 404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76" name="Text Box 404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77" name="Text Box 404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78" name="Text Box 404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79" name="Text Box 404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80" name="Text Box 404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81" name="Text Box 405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82" name="Text Box 405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83" name="Text Box 405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84" name="Text Box 405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85" name="Text Box 405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86" name="Text Box 405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87" name="Text Box 405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88" name="Text Box 405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89" name="Text Box 405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90" name="Text Box 405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91" name="Text Box 406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92" name="Text Box 406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93" name="Text Box 406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94" name="Text Box 406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95" name="Text Box 406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96" name="Text Box 406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97" name="Text Box 406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98" name="Text Box 406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499" name="Text Box 406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00" name="Text Box 406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01" name="Text Box 407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02" name="Text Box 407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03" name="Text Box 407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04" name="Text Box 407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05" name="Text Box 407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06" name="Text Box 407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07" name="Text Box 407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08" name="Text Box 407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09" name="Text Box 407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10" name="Text Box 407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11" name="Text Box 408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12" name="Text Box 408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13" name="Text Box 408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14" name="Text Box 408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15" name="Text Box 408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16" name="Text Box 408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17" name="Text Box 408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18" name="Text Box 408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19" name="Text Box 408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20" name="Text Box 408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21" name="Text Box 409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22" name="Text Box 409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23" name="Text Box 409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24" name="Text Box 409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25" name="Text Box 409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26" name="Text Box 409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27" name="Text Box 409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28" name="Text Box 409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29" name="Text Box 409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30" name="Text Box 409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31" name="Text Box 410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32" name="Text Box 410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33" name="Text Box 410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34" name="Text Box 410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35" name="Text Box 410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36" name="Text Box 410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37" name="Text Box 410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38" name="Text Box 410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39" name="Text Box 410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40" name="Text Box 410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41" name="Text Box 411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42" name="Text Box 411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43" name="Text Box 411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44" name="Text Box 411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45" name="Text Box 411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46" name="Text Box 411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47" name="Text Box 411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48" name="Text Box 411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49" name="Text Box 411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50" name="Text Box 411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51" name="Text Box 412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52" name="Text Box 412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53" name="Text Box 412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54" name="Text Box 412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55" name="Text Box 412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56" name="Text Box 412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57" name="Text Box 412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58" name="Text Box 412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59" name="Text Box 412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60" name="Text Box 412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61" name="Text Box 413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62" name="Text Box 413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63" name="Text Box 413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64" name="Text Box 413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65" name="Text Box 413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66" name="Text Box 413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67" name="Text Box 413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68" name="Text Box 413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69" name="Text Box 413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70" name="Text Box 413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71" name="Text Box 414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72" name="Text Box 414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73" name="Text Box 414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74" name="Text Box 414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75" name="Text Box 414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76" name="Text Box 414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77" name="Text Box 414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78" name="Text Box 414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79" name="Text Box 414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80" name="Text Box 414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81" name="Text Box 415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82" name="Text Box 415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83" name="Text Box 415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84" name="Text Box 415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85" name="Text Box 415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86" name="Text Box 415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87" name="Text Box 415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88" name="Text Box 415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89" name="Text Box 415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90" name="Text Box 415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91" name="Text Box 416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92" name="Text Box 416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93" name="Text Box 416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94" name="Text Box 416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95" name="Text Box 416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96" name="Text Box 416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97" name="Text Box 416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98" name="Text Box 416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599" name="Text Box 416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00" name="Text Box 416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01" name="Text Box 417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02" name="Text Box 417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03" name="Text Box 417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04" name="Text Box 417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05" name="Text Box 417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06" name="Text Box 417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07" name="Text Box 417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08" name="Text Box 417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09" name="Text Box 417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10" name="Text Box 417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11" name="Text Box 418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12" name="Text Box 418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13" name="Text Box 418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14" name="Text Box 418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15" name="Text Box 418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16" name="Text Box 418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17" name="Text Box 418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18" name="Text Box 418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19" name="Text Box 418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20" name="Text Box 418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21" name="Text Box 419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22" name="Text Box 419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23" name="Text Box 419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24" name="Text Box 419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25" name="Text Box 419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26" name="Text Box 419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27" name="Text Box 419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28" name="Text Box 419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29" name="Text Box 419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30" name="Text Box 419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31" name="Text Box 420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32" name="Text Box 420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33" name="Text Box 420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34" name="Text Box 420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35" name="Text Box 420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36" name="Text Box 420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37" name="Text Box 420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38" name="Text Box 420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39" name="Text Box 420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40" name="Text Box 420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41" name="Text Box 421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42" name="Text Box 421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43" name="Text Box 421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44" name="Text Box 421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45" name="Text Box 421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46" name="Text Box 421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47" name="Text Box 421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48" name="Text Box 421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49" name="Text Box 421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50" name="Text Box 421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51" name="Text Box 422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52" name="Text Box 422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53" name="Text Box 422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54" name="Text Box 422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55" name="Text Box 422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56" name="Text Box 422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57" name="Text Box 422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58" name="Text Box 422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59" name="Text Box 422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60" name="Text Box 422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61" name="Text Box 423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62" name="Text Box 423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63" name="Text Box 423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64" name="Text Box 423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65" name="Text Box 423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66" name="Text Box 423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67" name="Text Box 423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68" name="Text Box 423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69" name="Text Box 423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70" name="Text Box 423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71" name="Text Box 424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72" name="Text Box 424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73" name="Text Box 424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74" name="Text Box 424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75" name="Text Box 424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76" name="Text Box 424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77" name="Text Box 424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78" name="Text Box 424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79" name="Text Box 424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80" name="Text Box 424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81" name="Text Box 425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82" name="Text Box 425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83" name="Text Box 425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84" name="Text Box 425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85" name="Text Box 425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86" name="Text Box 425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87" name="Text Box 425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88" name="Text Box 425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89" name="Text Box 425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90" name="Text Box 425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91" name="Text Box 426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92" name="Text Box 426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93" name="Text Box 426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94" name="Text Box 426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95" name="Text Box 426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96" name="Text Box 426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97" name="Text Box 426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98" name="Text Box 426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699" name="Text Box 426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00" name="Text Box 426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01" name="Text Box 427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02" name="Text Box 427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03" name="Text Box 427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04" name="Text Box 427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05" name="Text Box 427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06" name="Text Box 427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07" name="Text Box 427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08" name="Text Box 427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09" name="Text Box 427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10" name="Text Box 427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11" name="Text Box 428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12" name="Text Box 428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13" name="Text Box 428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14" name="Text Box 428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15" name="Text Box 428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16" name="Text Box 428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17" name="Text Box 428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18" name="Text Box 428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19" name="Text Box 428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20" name="Text Box 428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21" name="Text Box 429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22" name="Text Box 429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23" name="Text Box 429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24" name="Text Box 429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25" name="Text Box 429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26" name="Text Box 429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27" name="Text Box 429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28" name="Text Box 429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29" name="Text Box 429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30" name="Text Box 429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31" name="Text Box 430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32" name="Text Box 430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33" name="Text Box 430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34" name="Text Box 430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35" name="Text Box 430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36" name="Text Box 430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37" name="Text Box 430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38" name="Text Box 430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39" name="Text Box 430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40" name="Text Box 430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41" name="Text Box 431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42" name="Text Box 431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43" name="Text Box 431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44" name="Text Box 431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45" name="Text Box 431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46" name="Text Box 431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47" name="Text Box 431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48" name="Text Box 431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49" name="Text Box 431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50" name="Text Box 431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51" name="Text Box 432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52" name="Text Box 432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53" name="Text Box 432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54" name="Text Box 432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55" name="Text Box 432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56" name="Text Box 432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57" name="Text Box 432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58" name="Text Box 432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59" name="Text Box 432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60" name="Text Box 432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61" name="Text Box 433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62" name="Text Box 433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63" name="Text Box 433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64" name="Text Box 433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65" name="Text Box 433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66" name="Text Box 433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67" name="Text Box 433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68" name="Text Box 433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69" name="Text Box 433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70" name="Text Box 433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71" name="Text Box 434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72" name="Text Box 434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73" name="Text Box 434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74" name="Text Box 434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75" name="Text Box 434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76" name="Text Box 434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77" name="Text Box 434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78" name="Text Box 434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79" name="Text Box 434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80" name="Text Box 434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81" name="Text Box 435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82" name="Text Box 435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83" name="Text Box 435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84" name="Text Box 435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85" name="Text Box 435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86" name="Text Box 435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87" name="Text Box 435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88" name="Text Box 435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89" name="Text Box 435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90" name="Text Box 435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91" name="Text Box 436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92" name="Text Box 436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93" name="Text Box 436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94" name="Text Box 436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95" name="Text Box 436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96" name="Text Box 436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97" name="Text Box 436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98" name="Text Box 436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799" name="Text Box 436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00" name="Text Box 436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01" name="Text Box 437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02" name="Text Box 437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03" name="Text Box 437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04" name="Text Box 437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05" name="Text Box 437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06" name="Text Box 437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07" name="Text Box 437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08" name="Text Box 437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09" name="Text Box 437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10" name="Text Box 437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11" name="Text Box 438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12" name="Text Box 438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13" name="Text Box 438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14" name="Text Box 438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15" name="Text Box 438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16" name="Text Box 438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17" name="Text Box 438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18" name="Text Box 438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19" name="Text Box 438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20" name="Text Box 438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21" name="Text Box 439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22" name="Text Box 439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23" name="Text Box 439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24" name="Text Box 439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25" name="Text Box 439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26" name="Text Box 439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27" name="Text Box 439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28" name="Text Box 439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29" name="Text Box 439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30" name="Text Box 439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31" name="Text Box 440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32" name="Text Box 440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33" name="Text Box 440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34" name="Text Box 440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35" name="Text Box 440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36" name="Text Box 440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37" name="Text Box 440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38" name="Text Box 440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39" name="Text Box 440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40" name="Text Box 440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41" name="Text Box 441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42" name="Text Box 441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43" name="Text Box 441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44" name="Text Box 441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45" name="Text Box 441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46" name="Text Box 441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47" name="Text Box 441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48" name="Text Box 441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49" name="Text Box 441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50" name="Text Box 441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51" name="Text Box 442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52" name="Text Box 442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53" name="Text Box 442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54" name="Text Box 442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55" name="Text Box 442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56" name="Text Box 442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57" name="Text Box 442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58" name="Text Box 442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59" name="Text Box 442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60" name="Text Box 442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61" name="Text Box 443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62" name="Text Box 443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63" name="Text Box 443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64" name="Text Box 443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65" name="Text Box 443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66" name="Text Box 443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67" name="Text Box 443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68" name="Text Box 443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69" name="Text Box 443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70" name="Text Box 443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71" name="Text Box 444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72" name="Text Box 444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73" name="Text Box 444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74" name="Text Box 444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75" name="Text Box 444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76" name="Text Box 444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77" name="Text Box 444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78" name="Text Box 444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79" name="Text Box 444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80" name="Text Box 444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81" name="Text Box 445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82" name="Text Box 445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83" name="Text Box 445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84" name="Text Box 445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85" name="Text Box 445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86" name="Text Box 445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87" name="Text Box 445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88" name="Text Box 445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89" name="Text Box 445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90" name="Text Box 445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91" name="Text Box 446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92" name="Text Box 446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93" name="Text Box 446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94" name="Text Box 446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95" name="Text Box 446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96" name="Text Box 446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97" name="Text Box 446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98" name="Text Box 446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899" name="Text Box 446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00" name="Text Box 446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01" name="Text Box 447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02" name="Text Box 447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03" name="Text Box 447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04" name="Text Box 447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05" name="Text Box 447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06" name="Text Box 447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07" name="Text Box 447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08" name="Text Box 447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09" name="Text Box 447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10" name="Text Box 447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11" name="Text Box 448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12" name="Text Box 448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13" name="Text Box 448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14" name="Text Box 448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15" name="Text Box 448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16" name="Text Box 448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17" name="Text Box 448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18" name="Text Box 448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19" name="Text Box 448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20" name="Text Box 448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21" name="Text Box 449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22" name="Text Box 449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23" name="Text Box 449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24" name="Text Box 449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25" name="Text Box 449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26" name="Text Box 449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27" name="Text Box 449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28" name="Text Box 449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29" name="Text Box 449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30" name="Text Box 449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31" name="Text Box 450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32" name="Text Box 450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33" name="Text Box 450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34" name="Text Box 450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35" name="Text Box 450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36" name="Text Box 450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37" name="Text Box 450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38" name="Text Box 450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39" name="Text Box 450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40" name="Text Box 450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41" name="Text Box 451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42" name="Text Box 451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43" name="Text Box 451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44" name="Text Box 451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45" name="Text Box 451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46" name="Text Box 451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47" name="Text Box 451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48" name="Text Box 451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49" name="Text Box 451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50" name="Text Box 451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51" name="Text Box 452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52" name="Text Box 452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53" name="Text Box 452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54" name="Text Box 452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55" name="Text Box 452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56" name="Text Box 452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57" name="Text Box 452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58" name="Text Box 452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59" name="Text Box 452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60" name="Text Box 452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61" name="Text Box 453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62" name="Text Box 453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63" name="Text Box 453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64" name="Text Box 453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65" name="Text Box 453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66" name="Text Box 453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67" name="Text Box 453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68" name="Text Box 453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69" name="Text Box 453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70" name="Text Box 453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71" name="Text Box 454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72" name="Text Box 454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73" name="Text Box 454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74" name="Text Box 454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75" name="Text Box 454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76" name="Text Box 454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77" name="Text Box 454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78" name="Text Box 454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79" name="Text Box 454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80" name="Text Box 454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81" name="Text Box 455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82" name="Text Box 455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83" name="Text Box 455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84" name="Text Box 455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85" name="Text Box 455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86" name="Text Box 455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87" name="Text Box 455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88" name="Text Box 455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89" name="Text Box 455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90" name="Text Box 455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91" name="Text Box 456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92" name="Text Box 456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93" name="Text Box 456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94" name="Text Box 456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95" name="Text Box 456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96" name="Text Box 456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97" name="Text Box 456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98" name="Text Box 456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2999" name="Text Box 456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00" name="Text Box 456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01" name="Text Box 457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02" name="Text Box 457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03" name="Text Box 457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04" name="Text Box 457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05" name="Text Box 457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06" name="Text Box 457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07" name="Text Box 457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08" name="Text Box 457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09" name="Text Box 457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10" name="Text Box 457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11" name="Text Box 458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12" name="Text Box 458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13" name="Text Box 458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14" name="Text Box 458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15" name="Text Box 458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16" name="Text Box 458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17" name="Text Box 458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18" name="Text Box 458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19" name="Text Box 458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20" name="Text Box 458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21" name="Text Box 459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22" name="Text Box 459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23" name="Text Box 459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24" name="Text Box 459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25" name="Text Box 459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26" name="Text Box 459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27" name="Text Box 459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28" name="Text Box 459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29" name="Text Box 459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30" name="Text Box 459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31" name="Text Box 460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32" name="Text Box 460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33" name="Text Box 460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34" name="Text Box 460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35" name="Text Box 460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36" name="Text Box 460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37" name="Text Box 460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38" name="Text Box 460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39" name="Text Box 460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40" name="Text Box 460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41" name="Text Box 461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42" name="Text Box 461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43" name="Text Box 461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44" name="Text Box 461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45" name="Text Box 461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46" name="Text Box 461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47" name="Text Box 461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48" name="Text Box 461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49" name="Text Box 461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50" name="Text Box 461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51" name="Text Box 462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52" name="Text Box 462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53" name="Text Box 462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54" name="Text Box 462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55" name="Text Box 462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56" name="Text Box 462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57" name="Text Box 462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58" name="Text Box 462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59" name="Text Box 462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60" name="Text Box 462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61" name="Text Box 463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62" name="Text Box 463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63" name="Text Box 463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64" name="Text Box 463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65" name="Text Box 463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66" name="Text Box 463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67" name="Text Box 463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68" name="Text Box 463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69" name="Text Box 463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70" name="Text Box 463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71" name="Text Box 464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72" name="Text Box 464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73" name="Text Box 464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74" name="Text Box 464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75" name="Text Box 464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76" name="Text Box 464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77" name="Text Box 464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78" name="Text Box 464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79" name="Text Box 464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80" name="Text Box 464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81" name="Text Box 465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82" name="Text Box 465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83" name="Text Box 465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84" name="Text Box 465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85" name="Text Box 465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86" name="Text Box 465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87" name="Text Box 465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88" name="Text Box 465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89" name="Text Box 465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90" name="Text Box 465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91" name="Text Box 466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92" name="Text Box 466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93" name="Text Box 466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94" name="Text Box 466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95" name="Text Box 466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96" name="Text Box 466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97" name="Text Box 466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98" name="Text Box 466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099" name="Text Box 466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00" name="Text Box 466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01" name="Text Box 467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02" name="Text Box 467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03" name="Text Box 467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04" name="Text Box 467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05" name="Text Box 467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06" name="Text Box 467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07" name="Text Box 467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08" name="Text Box 467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09" name="Text Box 467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10" name="Text Box 467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11" name="Text Box 468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12" name="Text Box 468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13" name="Text Box 468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14" name="Text Box 468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15" name="Text Box 468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16" name="Text Box 468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17" name="Text Box 468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18" name="Text Box 468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19" name="Text Box 468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20" name="Text Box 468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21" name="Text Box 469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22" name="Text Box 469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23" name="Text Box 469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24" name="Text Box 469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25" name="Text Box 469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26" name="Text Box 469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27" name="Text Box 469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28" name="Text Box 469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29" name="Text Box 469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30" name="Text Box 469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31" name="Text Box 470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32" name="Text Box 470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33" name="Text Box 470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34" name="Text Box 470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35" name="Text Box 470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36" name="Text Box 470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37" name="Text Box 470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38" name="Text Box 470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39" name="Text Box 470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40" name="Text Box 470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41" name="Text Box 471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42" name="Text Box 471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43" name="Text Box 471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44" name="Text Box 471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45" name="Text Box 471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46" name="Text Box 471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47" name="Text Box 471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48" name="Text Box 471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49" name="Text Box 471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50" name="Text Box 471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51" name="Text Box 472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52" name="Text Box 472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53" name="Text Box 472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54" name="Text Box 472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55" name="Text Box 472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56" name="Text Box 472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57" name="Text Box 472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58" name="Text Box 472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59" name="Text Box 472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60" name="Text Box 472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61" name="Text Box 473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62" name="Text Box 473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63" name="Text Box 473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64" name="Text Box 473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65" name="Text Box 473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66" name="Text Box 473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67" name="Text Box 473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68" name="Text Box 473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69" name="Text Box 473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70" name="Text Box 473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71" name="Text Box 474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72" name="Text Box 474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73" name="Text Box 474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74" name="Text Box 474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75" name="Text Box 474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76" name="Text Box 474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77" name="Text Box 474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78" name="Text Box 474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79" name="Text Box 474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80" name="Text Box 474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81" name="Text Box 475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82" name="Text Box 475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83" name="Text Box 475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84" name="Text Box 475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85" name="Text Box 475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86" name="Text Box 475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87" name="Text Box 475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88" name="Text Box 475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89" name="Text Box 475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90" name="Text Box 475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91" name="Text Box 476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92" name="Text Box 476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93" name="Text Box 476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94" name="Text Box 476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95" name="Text Box 476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96" name="Text Box 476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97" name="Text Box 476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98" name="Text Box 476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199" name="Text Box 476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00" name="Text Box 476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01" name="Text Box 477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02" name="Text Box 477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03" name="Text Box 477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04" name="Text Box 477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05" name="Text Box 477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06" name="Text Box 477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07" name="Text Box 477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08" name="Text Box 477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09" name="Text Box 477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10" name="Text Box 477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11" name="Text Box 478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12" name="Text Box 478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13" name="Text Box 478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14" name="Text Box 478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15" name="Text Box 478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16" name="Text Box 478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17" name="Text Box 478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18" name="Text Box 478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19" name="Text Box 478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20" name="Text Box 478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21" name="Text Box 479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22" name="Text Box 479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23" name="Text Box 479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24" name="Text Box 479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25" name="Text Box 479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26" name="Text Box 479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27" name="Text Box 479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28" name="Text Box 479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29" name="Text Box 479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30" name="Text Box 479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31" name="Text Box 480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32" name="Text Box 480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33" name="Text Box 480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34" name="Text Box 480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35" name="Text Box 480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36" name="Text Box 480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37" name="Text Box 480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38" name="Text Box 480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39" name="Text Box 480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40" name="Text Box 480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41" name="Text Box 481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42" name="Text Box 481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43" name="Text Box 481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44" name="Text Box 481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45" name="Text Box 481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46" name="Text Box 481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47" name="Text Box 481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48" name="Text Box 481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49" name="Text Box 481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50" name="Text Box 481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51" name="Text Box 482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52" name="Text Box 482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53" name="Text Box 482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54" name="Text Box 482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55" name="Text Box 482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56" name="Text Box 482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57" name="Text Box 482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58" name="Text Box 482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59" name="Text Box 482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60" name="Text Box 482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61" name="Text Box 483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62" name="Text Box 483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63" name="Text Box 483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64" name="Text Box 483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65" name="Text Box 483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66" name="Text Box 483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67" name="Text Box 483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68" name="Text Box 483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69" name="Text Box 483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70" name="Text Box 483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71" name="Text Box 484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72" name="Text Box 484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73" name="Text Box 484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74" name="Text Box 484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75" name="Text Box 484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76" name="Text Box 484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77" name="Text Box 484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78" name="Text Box 484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79" name="Text Box 484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80" name="Text Box 484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81" name="Text Box 485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82" name="Text Box 485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83" name="Text Box 485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84" name="Text Box 485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85" name="Text Box 485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86" name="Text Box 485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87" name="Text Box 485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88" name="Text Box 485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89" name="Text Box 485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90" name="Text Box 485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91" name="Text Box 486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92" name="Text Box 486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93" name="Text Box 486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94" name="Text Box 486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95" name="Text Box 486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96" name="Text Box 486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97" name="Text Box 486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98" name="Text Box 486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299" name="Text Box 486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00" name="Text Box 486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01" name="Text Box 487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02" name="Text Box 487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03" name="Text Box 487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04" name="Text Box 487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05" name="Text Box 487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06" name="Text Box 487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07" name="Text Box 487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08" name="Text Box 487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09" name="Text Box 487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10" name="Text Box 487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11" name="Text Box 488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12" name="Text Box 488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13" name="Text Box 488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14" name="Text Box 488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15" name="Text Box 488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16" name="Text Box 488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17" name="Text Box 488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18" name="Text Box 488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19" name="Text Box 488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20" name="Text Box 488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21" name="Text Box 489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22" name="Text Box 489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23" name="Text Box 489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24" name="Text Box 489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25" name="Text Box 489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26" name="Text Box 489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27" name="Text Box 489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28" name="Text Box 489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29" name="Text Box 489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30" name="Text Box 489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31" name="Text Box 490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32" name="Text Box 490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33" name="Text Box 490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34" name="Text Box 490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35" name="Text Box 490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36" name="Text Box 490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37" name="Text Box 490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38" name="Text Box 490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39" name="Text Box 490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40" name="Text Box 490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41" name="Text Box 491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42" name="Text Box 491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43" name="Text Box 491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44" name="Text Box 491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45" name="Text Box 491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46" name="Text Box 491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47" name="Text Box 491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48" name="Text Box 491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49" name="Text Box 491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50" name="Text Box 491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51" name="Text Box 492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52" name="Text Box 492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53" name="Text Box 492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54" name="Text Box 492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55" name="Text Box 492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56" name="Text Box 492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57" name="Text Box 492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58" name="Text Box 492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59" name="Text Box 492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60" name="Text Box 492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61" name="Text Box 493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62" name="Text Box 493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63" name="Text Box 493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64" name="Text Box 493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65" name="Text Box 493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66" name="Text Box 493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67" name="Text Box 493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68" name="Text Box 493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69" name="Text Box 493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70" name="Text Box 493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71" name="Text Box 494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72" name="Text Box 494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73" name="Text Box 494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74" name="Text Box 494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75" name="Text Box 494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76" name="Text Box 494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77" name="Text Box 494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78" name="Text Box 494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79" name="Text Box 494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80" name="Text Box 494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81" name="Text Box 495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82" name="Text Box 495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83" name="Text Box 495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84" name="Text Box 495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85" name="Text Box 495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86" name="Text Box 495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87" name="Text Box 495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88" name="Text Box 495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89" name="Text Box 495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90" name="Text Box 495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91" name="Text Box 496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92" name="Text Box 496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93" name="Text Box 496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94" name="Text Box 496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95" name="Text Box 496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96" name="Text Box 496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97" name="Text Box 496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98" name="Text Box 496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399" name="Text Box 496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00" name="Text Box 496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01" name="Text Box 497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02" name="Text Box 497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03" name="Text Box 497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04" name="Text Box 497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05" name="Text Box 497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06" name="Text Box 497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07" name="Text Box 497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08" name="Text Box 497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09" name="Text Box 497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10" name="Text Box 497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11" name="Text Box 498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12" name="Text Box 498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13" name="Text Box 498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14" name="Text Box 498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15" name="Text Box 498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16" name="Text Box 498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17" name="Text Box 498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18" name="Text Box 498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19" name="Text Box 498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20" name="Text Box 498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21" name="Text Box 499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22" name="Text Box 499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23" name="Text Box 499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24" name="Text Box 499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25" name="Text Box 499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26" name="Text Box 499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27" name="Text Box 499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28" name="Text Box 499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29" name="Text Box 499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30" name="Text Box 499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31" name="Text Box 500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32" name="Text Box 500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33" name="Text Box 500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34" name="Text Box 500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35" name="Text Box 500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36" name="Text Box 500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37" name="Text Box 500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38" name="Text Box 500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39" name="Text Box 500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40" name="Text Box 500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41" name="Text Box 501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42" name="Text Box 501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43" name="Text Box 501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44" name="Text Box 501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45" name="Text Box 501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46" name="Text Box 501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47" name="Text Box 501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48" name="Text Box 501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49" name="Text Box 501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50" name="Text Box 501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51" name="Text Box 502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52" name="Text Box 502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53" name="Text Box 502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54" name="Text Box 502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55" name="Text Box 502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56" name="Text Box 502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57" name="Text Box 502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58" name="Text Box 502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59" name="Text Box 502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60" name="Text Box 502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61" name="Text Box 503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62" name="Text Box 503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63" name="Text Box 503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64" name="Text Box 503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65" name="Text Box 503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66" name="Text Box 503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67" name="Text Box 503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68" name="Text Box 503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69" name="Text Box 503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70" name="Text Box 503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71" name="Text Box 504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72" name="Text Box 504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73" name="Text Box 504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74" name="Text Box 504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75" name="Text Box 504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76" name="Text Box 504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77" name="Text Box 504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78" name="Text Box 504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79" name="Text Box 504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80" name="Text Box 504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81" name="Text Box 505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82" name="Text Box 505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83" name="Text Box 505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84" name="Text Box 505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85" name="Text Box 505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86" name="Text Box 505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87" name="Text Box 505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88" name="Text Box 505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89" name="Text Box 505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90" name="Text Box 505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91" name="Text Box 506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92" name="Text Box 506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93" name="Text Box 506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94" name="Text Box 506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95" name="Text Box 506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96" name="Text Box 506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97" name="Text Box 506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98" name="Text Box 506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499" name="Text Box 506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00" name="Text Box 506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01" name="Text Box 507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02" name="Text Box 507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03" name="Text Box 507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04" name="Text Box 507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05" name="Text Box 507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06" name="Text Box 507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07" name="Text Box 507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08" name="Text Box 507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09" name="Text Box 507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10" name="Text Box 507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11" name="Text Box 508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12" name="Text Box 508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13" name="Text Box 508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14" name="Text Box 508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15" name="Text Box 508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16" name="Text Box 508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17" name="Text Box 508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18" name="Text Box 508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19" name="Text Box 508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20" name="Text Box 508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21" name="Text Box 509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22" name="Text Box 509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23" name="Text Box 509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24" name="Text Box 509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25" name="Text Box 509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26" name="Text Box 509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27" name="Text Box 509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28" name="Text Box 509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29" name="Text Box 509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30" name="Text Box 509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31" name="Text Box 510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32" name="Text Box 510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33" name="Text Box 510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34" name="Text Box 510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35" name="Text Box 510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36" name="Text Box 510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37" name="Text Box 510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38" name="Text Box 510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39" name="Text Box 510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40" name="Text Box 510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41" name="Text Box 511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42" name="Text Box 511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43" name="Text Box 511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44" name="Text Box 511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45" name="Text Box 511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46" name="Text Box 511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47" name="Text Box 511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48" name="Text Box 511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49" name="Text Box 511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50" name="Text Box 511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51" name="Text Box 512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52" name="Text Box 512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53" name="Text Box 512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54" name="Text Box 512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55" name="Text Box 512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56" name="Text Box 512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57" name="Text Box 512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58" name="Text Box 512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59" name="Text Box 512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60" name="Text Box 512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61" name="Text Box 513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62" name="Text Box 513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63" name="Text Box 513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64" name="Text Box 513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65" name="Text Box 513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66" name="Text Box 513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67" name="Text Box 513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68" name="Text Box 513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69" name="Text Box 513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70" name="Text Box 513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71" name="Text Box 514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72" name="Text Box 514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73" name="Text Box 514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74" name="Text Box 514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75" name="Text Box 514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76" name="Text Box 514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77" name="Text Box 514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78" name="Text Box 514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79" name="Text Box 514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80" name="Text Box 514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81" name="Text Box 515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82" name="Text Box 515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83" name="Text Box 515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84" name="Text Box 515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85" name="Text Box 515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86" name="Text Box 515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87" name="Text Box 515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88" name="Text Box 515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89" name="Text Box 515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90" name="Text Box 515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91" name="Text Box 516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92" name="Text Box 516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93" name="Text Box 516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94" name="Text Box 516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95" name="Text Box 516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96" name="Text Box 516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97" name="Text Box 516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98" name="Text Box 516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599" name="Text Box 516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00" name="Text Box 516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01" name="Text Box 517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02" name="Text Box 517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03" name="Text Box 517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04" name="Text Box 517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05" name="Text Box 517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06" name="Text Box 517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07" name="Text Box 517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08" name="Text Box 517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09" name="Text Box 517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10" name="Text Box 517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11" name="Text Box 518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12" name="Text Box 518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13" name="Text Box 518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14" name="Text Box 518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15" name="Text Box 518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16" name="Text Box 518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17" name="Text Box 518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18" name="Text Box 518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19" name="Text Box 518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20" name="Text Box 518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21" name="Text Box 519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22" name="Text Box 519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23" name="Text Box 519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24" name="Text Box 519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25" name="Text Box 519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26" name="Text Box 519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27" name="Text Box 519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28" name="Text Box 519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29" name="Text Box 519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30" name="Text Box 519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31" name="Text Box 520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32" name="Text Box 520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33" name="Text Box 520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34" name="Text Box 520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35" name="Text Box 520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36" name="Text Box 520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37" name="Text Box 520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38" name="Text Box 520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39" name="Text Box 520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40" name="Text Box 520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41" name="Text Box 521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42" name="Text Box 521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43" name="Text Box 521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44" name="Text Box 521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45" name="Text Box 521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46" name="Text Box 521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47" name="Text Box 521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48" name="Text Box 521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49" name="Text Box 521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50" name="Text Box 521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51" name="Text Box 522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52" name="Text Box 522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53" name="Text Box 522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54" name="Text Box 522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55" name="Text Box 522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56" name="Text Box 522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57" name="Text Box 522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58" name="Text Box 522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59" name="Text Box 522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60" name="Text Box 522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61" name="Text Box 523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62" name="Text Box 523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63" name="Text Box 523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64" name="Text Box 523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65" name="Text Box 523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66" name="Text Box 523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67" name="Text Box 523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68" name="Text Box 523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69" name="Text Box 523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70" name="Text Box 523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71" name="Text Box 524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72" name="Text Box 524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73" name="Text Box 524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74" name="Text Box 524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75" name="Text Box 524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76" name="Text Box 524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77" name="Text Box 524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78" name="Text Box 524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79" name="Text Box 524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80" name="Text Box 524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81" name="Text Box 525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82" name="Text Box 525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83" name="Text Box 525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84" name="Text Box 525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85" name="Text Box 525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86" name="Text Box 525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87" name="Text Box 525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88" name="Text Box 525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89" name="Text Box 525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90" name="Text Box 525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91" name="Text Box 526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92" name="Text Box 526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93" name="Text Box 526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94" name="Text Box 526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95" name="Text Box 526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96" name="Text Box 526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97" name="Text Box 526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98" name="Text Box 526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699" name="Text Box 526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00" name="Text Box 526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01" name="Text Box 527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02" name="Text Box 527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03" name="Text Box 527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04" name="Text Box 527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05" name="Text Box 527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06" name="Text Box 527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07" name="Text Box 527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08" name="Text Box 527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09" name="Text Box 527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10" name="Text Box 527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11" name="Text Box 528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12" name="Text Box 528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13" name="Text Box 528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14" name="Text Box 528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15" name="Text Box 528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16" name="Text Box 528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17" name="Text Box 528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18" name="Text Box 528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19" name="Text Box 528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20" name="Text Box 528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21" name="Text Box 529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22" name="Text Box 529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23" name="Text Box 529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24" name="Text Box 529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25" name="Text Box 529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26" name="Text Box 529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27" name="Text Box 529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28" name="Text Box 529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29" name="Text Box 529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30" name="Text Box 529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31" name="Text Box 530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32" name="Text Box 530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33" name="Text Box 530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34" name="Text Box 530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35" name="Text Box 530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36" name="Text Box 530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37" name="Text Box 530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38" name="Text Box 530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39" name="Text Box 530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40" name="Text Box 530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41" name="Text Box 531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42" name="Text Box 531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43" name="Text Box 531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44" name="Text Box 531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45" name="Text Box 531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46" name="Text Box 531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47" name="Text Box 531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48" name="Text Box 531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49" name="Text Box 531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50" name="Text Box 531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51" name="Text Box 532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52" name="Text Box 532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53" name="Text Box 532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54" name="Text Box 532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55" name="Text Box 532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56" name="Text Box 532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57" name="Text Box 532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58" name="Text Box 532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59" name="Text Box 532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60" name="Text Box 532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61" name="Text Box 533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62" name="Text Box 533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63" name="Text Box 533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64" name="Text Box 533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65" name="Text Box 533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66" name="Text Box 533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67" name="Text Box 533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68" name="Text Box 533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69" name="Text Box 533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70" name="Text Box 533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71" name="Text Box 534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72" name="Text Box 534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73" name="Text Box 534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74" name="Text Box 534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75" name="Text Box 534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76" name="Text Box 534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77" name="Text Box 534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78" name="Text Box 534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79" name="Text Box 534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80" name="Text Box 534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81" name="Text Box 535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82" name="Text Box 535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83" name="Text Box 535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84" name="Text Box 535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85" name="Text Box 535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86" name="Text Box 535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87" name="Text Box 535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88" name="Text Box 535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89" name="Text Box 535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90" name="Text Box 535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91" name="Text Box 536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92" name="Text Box 536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93" name="Text Box 536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94" name="Text Box 536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95" name="Text Box 536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96" name="Text Box 536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97" name="Text Box 536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98" name="Text Box 536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799" name="Text Box 536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800" name="Text Box 536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801" name="Text Box 537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802" name="Text Box 537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803" name="Text Box 537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804" name="Text Box 537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805" name="Text Box 537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806" name="Text Box 537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807" name="Text Box 537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808" name="Text Box 537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809" name="Text Box 537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810" name="Text Box 537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811" name="Text Box 538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812" name="Text Box 538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813" name="Text Box 538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814" name="Text Box 538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815" name="Text Box 538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816" name="Text Box 538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817" name="Text Box 538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818" name="Text Box 538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819" name="Text Box 538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820" name="Text Box 538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821" name="Text Box 539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822" name="Text Box 539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823" name="Text Box 539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824" name="Text Box 539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825" name="Text Box 539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826" name="Text Box 539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827" name="Text Box 539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828" name="Text Box 539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829" name="Text Box 5398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830" name="Text Box 5399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831" name="Text Box 5400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832" name="Text Box 5401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833" name="Text Box 5402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834" name="Text Box 5403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835" name="Text Box 5404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836" name="Text Box 5405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837" name="Text Box 5406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1198</xdr:row>
      <xdr:rowOff>0</xdr:rowOff>
    </xdr:from>
    <xdr:ext cx="85725" cy="205408"/>
    <xdr:sp macro="" textlink="">
      <xdr:nvSpPr>
        <xdr:cNvPr id="13838" name="Text Box 5407"/>
        <xdr:cNvSpPr txBox="1">
          <a:spLocks noChangeArrowheads="1"/>
        </xdr:cNvSpPr>
      </xdr:nvSpPr>
      <xdr:spPr bwMode="auto">
        <a:xfrm>
          <a:off x="4686300" y="22821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1197</xdr:row>
      <xdr:rowOff>0</xdr:rowOff>
    </xdr:from>
    <xdr:ext cx="85725" cy="205409"/>
    <xdr:sp macro="" textlink="">
      <xdr:nvSpPr>
        <xdr:cNvPr id="13839" name="Text Box 5427"/>
        <xdr:cNvSpPr txBox="1">
          <a:spLocks noChangeArrowheads="1"/>
        </xdr:cNvSpPr>
      </xdr:nvSpPr>
      <xdr:spPr bwMode="auto">
        <a:xfrm>
          <a:off x="4686300" y="2280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1197</xdr:row>
      <xdr:rowOff>0</xdr:rowOff>
    </xdr:from>
    <xdr:ext cx="85725" cy="205409"/>
    <xdr:sp macro="" textlink="">
      <xdr:nvSpPr>
        <xdr:cNvPr id="13840" name="Text Box 5428"/>
        <xdr:cNvSpPr txBox="1">
          <a:spLocks noChangeArrowheads="1"/>
        </xdr:cNvSpPr>
      </xdr:nvSpPr>
      <xdr:spPr bwMode="auto">
        <a:xfrm>
          <a:off x="4686300" y="2280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1197</xdr:row>
      <xdr:rowOff>0</xdr:rowOff>
    </xdr:from>
    <xdr:ext cx="85725" cy="205409"/>
    <xdr:sp macro="" textlink="">
      <xdr:nvSpPr>
        <xdr:cNvPr id="13841" name="Text Box 5429"/>
        <xdr:cNvSpPr txBox="1">
          <a:spLocks noChangeArrowheads="1"/>
        </xdr:cNvSpPr>
      </xdr:nvSpPr>
      <xdr:spPr bwMode="auto">
        <a:xfrm>
          <a:off x="4686300" y="2280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1197</xdr:row>
      <xdr:rowOff>0</xdr:rowOff>
    </xdr:from>
    <xdr:ext cx="85725" cy="205409"/>
    <xdr:sp macro="" textlink="">
      <xdr:nvSpPr>
        <xdr:cNvPr id="13842" name="Text Box 5430"/>
        <xdr:cNvSpPr txBox="1">
          <a:spLocks noChangeArrowheads="1"/>
        </xdr:cNvSpPr>
      </xdr:nvSpPr>
      <xdr:spPr bwMode="auto">
        <a:xfrm>
          <a:off x="4686300" y="2280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1197</xdr:row>
      <xdr:rowOff>0</xdr:rowOff>
    </xdr:from>
    <xdr:ext cx="85725" cy="205409"/>
    <xdr:sp macro="" textlink="">
      <xdr:nvSpPr>
        <xdr:cNvPr id="13843" name="Text Box 5431"/>
        <xdr:cNvSpPr txBox="1">
          <a:spLocks noChangeArrowheads="1"/>
        </xdr:cNvSpPr>
      </xdr:nvSpPr>
      <xdr:spPr bwMode="auto">
        <a:xfrm>
          <a:off x="4686300" y="2280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1197</xdr:row>
      <xdr:rowOff>0</xdr:rowOff>
    </xdr:from>
    <xdr:ext cx="85725" cy="205409"/>
    <xdr:sp macro="" textlink="">
      <xdr:nvSpPr>
        <xdr:cNvPr id="13844" name="Text Box 5432"/>
        <xdr:cNvSpPr txBox="1">
          <a:spLocks noChangeArrowheads="1"/>
        </xdr:cNvSpPr>
      </xdr:nvSpPr>
      <xdr:spPr bwMode="auto">
        <a:xfrm>
          <a:off x="4686300" y="2280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1197</xdr:row>
      <xdr:rowOff>0</xdr:rowOff>
    </xdr:from>
    <xdr:ext cx="85725" cy="205409"/>
    <xdr:sp macro="" textlink="">
      <xdr:nvSpPr>
        <xdr:cNvPr id="13845" name="Text Box 5433"/>
        <xdr:cNvSpPr txBox="1">
          <a:spLocks noChangeArrowheads="1"/>
        </xdr:cNvSpPr>
      </xdr:nvSpPr>
      <xdr:spPr bwMode="auto">
        <a:xfrm>
          <a:off x="4686300" y="2280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1197</xdr:row>
      <xdr:rowOff>0</xdr:rowOff>
    </xdr:from>
    <xdr:ext cx="85725" cy="205409"/>
    <xdr:sp macro="" textlink="">
      <xdr:nvSpPr>
        <xdr:cNvPr id="13846" name="Text Box 5434"/>
        <xdr:cNvSpPr txBox="1">
          <a:spLocks noChangeArrowheads="1"/>
        </xdr:cNvSpPr>
      </xdr:nvSpPr>
      <xdr:spPr bwMode="auto">
        <a:xfrm>
          <a:off x="4686300" y="2280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1197</xdr:row>
      <xdr:rowOff>0</xdr:rowOff>
    </xdr:from>
    <xdr:ext cx="85725" cy="205409"/>
    <xdr:sp macro="" textlink="">
      <xdr:nvSpPr>
        <xdr:cNvPr id="13847" name="Text Box 5435"/>
        <xdr:cNvSpPr txBox="1">
          <a:spLocks noChangeArrowheads="1"/>
        </xdr:cNvSpPr>
      </xdr:nvSpPr>
      <xdr:spPr bwMode="auto">
        <a:xfrm>
          <a:off x="4686300" y="2280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1197</xdr:row>
      <xdr:rowOff>0</xdr:rowOff>
    </xdr:from>
    <xdr:ext cx="85725" cy="205409"/>
    <xdr:sp macro="" textlink="">
      <xdr:nvSpPr>
        <xdr:cNvPr id="13848" name="Text Box 5436"/>
        <xdr:cNvSpPr txBox="1">
          <a:spLocks noChangeArrowheads="1"/>
        </xdr:cNvSpPr>
      </xdr:nvSpPr>
      <xdr:spPr bwMode="auto">
        <a:xfrm>
          <a:off x="4686300" y="2280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1197</xdr:row>
      <xdr:rowOff>0</xdr:rowOff>
    </xdr:from>
    <xdr:ext cx="85725" cy="205409"/>
    <xdr:sp macro="" textlink="">
      <xdr:nvSpPr>
        <xdr:cNvPr id="13849" name="Text Box 5437"/>
        <xdr:cNvSpPr txBox="1">
          <a:spLocks noChangeArrowheads="1"/>
        </xdr:cNvSpPr>
      </xdr:nvSpPr>
      <xdr:spPr bwMode="auto">
        <a:xfrm>
          <a:off x="4686300" y="2280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1197</xdr:row>
      <xdr:rowOff>0</xdr:rowOff>
    </xdr:from>
    <xdr:ext cx="85725" cy="205409"/>
    <xdr:sp macro="" textlink="">
      <xdr:nvSpPr>
        <xdr:cNvPr id="13850" name="Text Box 5438"/>
        <xdr:cNvSpPr txBox="1">
          <a:spLocks noChangeArrowheads="1"/>
        </xdr:cNvSpPr>
      </xdr:nvSpPr>
      <xdr:spPr bwMode="auto">
        <a:xfrm>
          <a:off x="4686300" y="2280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1197</xdr:row>
      <xdr:rowOff>0</xdr:rowOff>
    </xdr:from>
    <xdr:ext cx="85725" cy="205409"/>
    <xdr:sp macro="" textlink="">
      <xdr:nvSpPr>
        <xdr:cNvPr id="13851" name="Text Box 5439"/>
        <xdr:cNvSpPr txBox="1">
          <a:spLocks noChangeArrowheads="1"/>
        </xdr:cNvSpPr>
      </xdr:nvSpPr>
      <xdr:spPr bwMode="auto">
        <a:xfrm>
          <a:off x="4686300" y="2280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1197</xdr:row>
      <xdr:rowOff>0</xdr:rowOff>
    </xdr:from>
    <xdr:ext cx="85725" cy="205409"/>
    <xdr:sp macro="" textlink="">
      <xdr:nvSpPr>
        <xdr:cNvPr id="13852" name="Text Box 5440"/>
        <xdr:cNvSpPr txBox="1">
          <a:spLocks noChangeArrowheads="1"/>
        </xdr:cNvSpPr>
      </xdr:nvSpPr>
      <xdr:spPr bwMode="auto">
        <a:xfrm>
          <a:off x="4686300" y="2280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1197</xdr:row>
      <xdr:rowOff>0</xdr:rowOff>
    </xdr:from>
    <xdr:ext cx="85725" cy="205409"/>
    <xdr:sp macro="" textlink="">
      <xdr:nvSpPr>
        <xdr:cNvPr id="13853" name="Text Box 5441"/>
        <xdr:cNvSpPr txBox="1">
          <a:spLocks noChangeArrowheads="1"/>
        </xdr:cNvSpPr>
      </xdr:nvSpPr>
      <xdr:spPr bwMode="auto">
        <a:xfrm>
          <a:off x="4686300" y="2280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1197</xdr:row>
      <xdr:rowOff>0</xdr:rowOff>
    </xdr:from>
    <xdr:ext cx="85725" cy="205409"/>
    <xdr:sp macro="" textlink="">
      <xdr:nvSpPr>
        <xdr:cNvPr id="13854" name="Text Box 5442"/>
        <xdr:cNvSpPr txBox="1">
          <a:spLocks noChangeArrowheads="1"/>
        </xdr:cNvSpPr>
      </xdr:nvSpPr>
      <xdr:spPr bwMode="auto">
        <a:xfrm>
          <a:off x="4686300" y="2280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1197</xdr:row>
      <xdr:rowOff>0</xdr:rowOff>
    </xdr:from>
    <xdr:ext cx="85725" cy="205409"/>
    <xdr:sp macro="" textlink="">
      <xdr:nvSpPr>
        <xdr:cNvPr id="13855" name="Text Box 5443"/>
        <xdr:cNvSpPr txBox="1">
          <a:spLocks noChangeArrowheads="1"/>
        </xdr:cNvSpPr>
      </xdr:nvSpPr>
      <xdr:spPr bwMode="auto">
        <a:xfrm>
          <a:off x="4686300" y="2280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1197</xdr:row>
      <xdr:rowOff>0</xdr:rowOff>
    </xdr:from>
    <xdr:ext cx="85725" cy="205409"/>
    <xdr:sp macro="" textlink="">
      <xdr:nvSpPr>
        <xdr:cNvPr id="13856" name="Text Box 5444"/>
        <xdr:cNvSpPr txBox="1">
          <a:spLocks noChangeArrowheads="1"/>
        </xdr:cNvSpPr>
      </xdr:nvSpPr>
      <xdr:spPr bwMode="auto">
        <a:xfrm>
          <a:off x="4686300" y="2280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1197</xdr:row>
      <xdr:rowOff>0</xdr:rowOff>
    </xdr:from>
    <xdr:ext cx="85725" cy="205409"/>
    <xdr:sp macro="" textlink="">
      <xdr:nvSpPr>
        <xdr:cNvPr id="13857" name="Text Box 5445"/>
        <xdr:cNvSpPr txBox="1">
          <a:spLocks noChangeArrowheads="1"/>
        </xdr:cNvSpPr>
      </xdr:nvSpPr>
      <xdr:spPr bwMode="auto">
        <a:xfrm>
          <a:off x="4686300" y="2280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1197</xdr:row>
      <xdr:rowOff>0</xdr:rowOff>
    </xdr:from>
    <xdr:ext cx="85725" cy="205409"/>
    <xdr:sp macro="" textlink="">
      <xdr:nvSpPr>
        <xdr:cNvPr id="13858" name="Text Box 5446"/>
        <xdr:cNvSpPr txBox="1">
          <a:spLocks noChangeArrowheads="1"/>
        </xdr:cNvSpPr>
      </xdr:nvSpPr>
      <xdr:spPr bwMode="auto">
        <a:xfrm>
          <a:off x="4686300" y="2280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1197</xdr:row>
      <xdr:rowOff>0</xdr:rowOff>
    </xdr:from>
    <xdr:ext cx="85725" cy="205409"/>
    <xdr:sp macro="" textlink="">
      <xdr:nvSpPr>
        <xdr:cNvPr id="13859" name="Text Box 5447"/>
        <xdr:cNvSpPr txBox="1">
          <a:spLocks noChangeArrowheads="1"/>
        </xdr:cNvSpPr>
      </xdr:nvSpPr>
      <xdr:spPr bwMode="auto">
        <a:xfrm>
          <a:off x="4686300" y="2280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1197</xdr:row>
      <xdr:rowOff>0</xdr:rowOff>
    </xdr:from>
    <xdr:ext cx="85725" cy="205409"/>
    <xdr:sp macro="" textlink="">
      <xdr:nvSpPr>
        <xdr:cNvPr id="13860" name="Text Box 5448"/>
        <xdr:cNvSpPr txBox="1">
          <a:spLocks noChangeArrowheads="1"/>
        </xdr:cNvSpPr>
      </xdr:nvSpPr>
      <xdr:spPr bwMode="auto">
        <a:xfrm>
          <a:off x="4686300" y="2280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1197</xdr:row>
      <xdr:rowOff>0</xdr:rowOff>
    </xdr:from>
    <xdr:ext cx="85725" cy="205409"/>
    <xdr:sp macro="" textlink="">
      <xdr:nvSpPr>
        <xdr:cNvPr id="13861" name="Text Box 5449"/>
        <xdr:cNvSpPr txBox="1">
          <a:spLocks noChangeArrowheads="1"/>
        </xdr:cNvSpPr>
      </xdr:nvSpPr>
      <xdr:spPr bwMode="auto">
        <a:xfrm>
          <a:off x="4686300" y="2280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1197</xdr:row>
      <xdr:rowOff>0</xdr:rowOff>
    </xdr:from>
    <xdr:ext cx="85725" cy="205409"/>
    <xdr:sp macro="" textlink="">
      <xdr:nvSpPr>
        <xdr:cNvPr id="13862" name="Text Box 5450"/>
        <xdr:cNvSpPr txBox="1">
          <a:spLocks noChangeArrowheads="1"/>
        </xdr:cNvSpPr>
      </xdr:nvSpPr>
      <xdr:spPr bwMode="auto">
        <a:xfrm>
          <a:off x="4686300" y="2280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1197</xdr:row>
      <xdr:rowOff>0</xdr:rowOff>
    </xdr:from>
    <xdr:ext cx="85725" cy="205409"/>
    <xdr:sp macro="" textlink="">
      <xdr:nvSpPr>
        <xdr:cNvPr id="13863" name="Text Box 5451"/>
        <xdr:cNvSpPr txBox="1">
          <a:spLocks noChangeArrowheads="1"/>
        </xdr:cNvSpPr>
      </xdr:nvSpPr>
      <xdr:spPr bwMode="auto">
        <a:xfrm>
          <a:off x="4686300" y="2280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1197</xdr:row>
      <xdr:rowOff>0</xdr:rowOff>
    </xdr:from>
    <xdr:ext cx="85725" cy="205409"/>
    <xdr:sp macro="" textlink="">
      <xdr:nvSpPr>
        <xdr:cNvPr id="13864" name="Text Box 5452"/>
        <xdr:cNvSpPr txBox="1">
          <a:spLocks noChangeArrowheads="1"/>
        </xdr:cNvSpPr>
      </xdr:nvSpPr>
      <xdr:spPr bwMode="auto">
        <a:xfrm>
          <a:off x="4686300" y="2280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1197</xdr:row>
      <xdr:rowOff>0</xdr:rowOff>
    </xdr:from>
    <xdr:ext cx="85725" cy="205409"/>
    <xdr:sp macro="" textlink="">
      <xdr:nvSpPr>
        <xdr:cNvPr id="13865" name="Text Box 5453"/>
        <xdr:cNvSpPr txBox="1">
          <a:spLocks noChangeArrowheads="1"/>
        </xdr:cNvSpPr>
      </xdr:nvSpPr>
      <xdr:spPr bwMode="auto">
        <a:xfrm>
          <a:off x="4686300" y="2280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1197</xdr:row>
      <xdr:rowOff>0</xdr:rowOff>
    </xdr:from>
    <xdr:ext cx="85725" cy="205409"/>
    <xdr:sp macro="" textlink="">
      <xdr:nvSpPr>
        <xdr:cNvPr id="13866" name="Text Box 5454"/>
        <xdr:cNvSpPr txBox="1">
          <a:spLocks noChangeArrowheads="1"/>
        </xdr:cNvSpPr>
      </xdr:nvSpPr>
      <xdr:spPr bwMode="auto">
        <a:xfrm>
          <a:off x="4686300" y="2280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1197</xdr:row>
      <xdr:rowOff>0</xdr:rowOff>
    </xdr:from>
    <xdr:ext cx="85725" cy="205409"/>
    <xdr:sp macro="" textlink="">
      <xdr:nvSpPr>
        <xdr:cNvPr id="13867" name="Text Box 5455"/>
        <xdr:cNvSpPr txBox="1">
          <a:spLocks noChangeArrowheads="1"/>
        </xdr:cNvSpPr>
      </xdr:nvSpPr>
      <xdr:spPr bwMode="auto">
        <a:xfrm>
          <a:off x="4686300" y="2280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1197</xdr:row>
      <xdr:rowOff>0</xdr:rowOff>
    </xdr:from>
    <xdr:ext cx="85725" cy="205409"/>
    <xdr:sp macro="" textlink="">
      <xdr:nvSpPr>
        <xdr:cNvPr id="13868" name="Text Box 5456"/>
        <xdr:cNvSpPr txBox="1">
          <a:spLocks noChangeArrowheads="1"/>
        </xdr:cNvSpPr>
      </xdr:nvSpPr>
      <xdr:spPr bwMode="auto">
        <a:xfrm>
          <a:off x="4686300" y="2280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1197</xdr:row>
      <xdr:rowOff>0</xdr:rowOff>
    </xdr:from>
    <xdr:ext cx="85725" cy="205409"/>
    <xdr:sp macro="" textlink="">
      <xdr:nvSpPr>
        <xdr:cNvPr id="13869" name="Text Box 5457"/>
        <xdr:cNvSpPr txBox="1">
          <a:spLocks noChangeArrowheads="1"/>
        </xdr:cNvSpPr>
      </xdr:nvSpPr>
      <xdr:spPr bwMode="auto">
        <a:xfrm>
          <a:off x="4686300" y="2280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1197</xdr:row>
      <xdr:rowOff>0</xdr:rowOff>
    </xdr:from>
    <xdr:ext cx="85725" cy="205409"/>
    <xdr:sp macro="" textlink="">
      <xdr:nvSpPr>
        <xdr:cNvPr id="13870" name="Text Box 5458"/>
        <xdr:cNvSpPr txBox="1">
          <a:spLocks noChangeArrowheads="1"/>
        </xdr:cNvSpPr>
      </xdr:nvSpPr>
      <xdr:spPr bwMode="auto">
        <a:xfrm>
          <a:off x="4686300" y="2280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1197</xdr:row>
      <xdr:rowOff>0</xdr:rowOff>
    </xdr:from>
    <xdr:ext cx="85725" cy="205409"/>
    <xdr:sp macro="" textlink="">
      <xdr:nvSpPr>
        <xdr:cNvPr id="13871" name="Text Box 5459"/>
        <xdr:cNvSpPr txBox="1">
          <a:spLocks noChangeArrowheads="1"/>
        </xdr:cNvSpPr>
      </xdr:nvSpPr>
      <xdr:spPr bwMode="auto">
        <a:xfrm>
          <a:off x="4686300" y="2280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1197</xdr:row>
      <xdr:rowOff>0</xdr:rowOff>
    </xdr:from>
    <xdr:ext cx="85725" cy="205409"/>
    <xdr:sp macro="" textlink="">
      <xdr:nvSpPr>
        <xdr:cNvPr id="13872" name="Text Box 5460"/>
        <xdr:cNvSpPr txBox="1">
          <a:spLocks noChangeArrowheads="1"/>
        </xdr:cNvSpPr>
      </xdr:nvSpPr>
      <xdr:spPr bwMode="auto">
        <a:xfrm>
          <a:off x="4686300" y="2280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1197</xdr:row>
      <xdr:rowOff>0</xdr:rowOff>
    </xdr:from>
    <xdr:ext cx="85725" cy="205409"/>
    <xdr:sp macro="" textlink="">
      <xdr:nvSpPr>
        <xdr:cNvPr id="13873" name="Text Box 5461"/>
        <xdr:cNvSpPr txBox="1">
          <a:spLocks noChangeArrowheads="1"/>
        </xdr:cNvSpPr>
      </xdr:nvSpPr>
      <xdr:spPr bwMode="auto">
        <a:xfrm>
          <a:off x="4686300" y="2280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1197</xdr:row>
      <xdr:rowOff>0</xdr:rowOff>
    </xdr:from>
    <xdr:ext cx="85725" cy="205409"/>
    <xdr:sp macro="" textlink="">
      <xdr:nvSpPr>
        <xdr:cNvPr id="13874" name="Text Box 5462"/>
        <xdr:cNvSpPr txBox="1">
          <a:spLocks noChangeArrowheads="1"/>
        </xdr:cNvSpPr>
      </xdr:nvSpPr>
      <xdr:spPr bwMode="auto">
        <a:xfrm>
          <a:off x="4686300" y="2280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1197</xdr:row>
      <xdr:rowOff>0</xdr:rowOff>
    </xdr:from>
    <xdr:ext cx="85725" cy="205409"/>
    <xdr:sp macro="" textlink="">
      <xdr:nvSpPr>
        <xdr:cNvPr id="13875" name="Text Box 5463"/>
        <xdr:cNvSpPr txBox="1">
          <a:spLocks noChangeArrowheads="1"/>
        </xdr:cNvSpPr>
      </xdr:nvSpPr>
      <xdr:spPr bwMode="auto">
        <a:xfrm>
          <a:off x="4686300" y="2280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1197</xdr:row>
      <xdr:rowOff>0</xdr:rowOff>
    </xdr:from>
    <xdr:ext cx="85725" cy="205409"/>
    <xdr:sp macro="" textlink="">
      <xdr:nvSpPr>
        <xdr:cNvPr id="13876" name="Text Box 5464"/>
        <xdr:cNvSpPr txBox="1">
          <a:spLocks noChangeArrowheads="1"/>
        </xdr:cNvSpPr>
      </xdr:nvSpPr>
      <xdr:spPr bwMode="auto">
        <a:xfrm>
          <a:off x="4686300" y="2280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1197</xdr:row>
      <xdr:rowOff>0</xdr:rowOff>
    </xdr:from>
    <xdr:ext cx="85725" cy="205409"/>
    <xdr:sp macro="" textlink="">
      <xdr:nvSpPr>
        <xdr:cNvPr id="13877" name="Text Box 5465"/>
        <xdr:cNvSpPr txBox="1">
          <a:spLocks noChangeArrowheads="1"/>
        </xdr:cNvSpPr>
      </xdr:nvSpPr>
      <xdr:spPr bwMode="auto">
        <a:xfrm>
          <a:off x="4686300" y="2280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1197</xdr:row>
      <xdr:rowOff>0</xdr:rowOff>
    </xdr:from>
    <xdr:ext cx="85725" cy="205409"/>
    <xdr:sp macro="" textlink="">
      <xdr:nvSpPr>
        <xdr:cNvPr id="13878" name="Text Box 5466"/>
        <xdr:cNvSpPr txBox="1">
          <a:spLocks noChangeArrowheads="1"/>
        </xdr:cNvSpPr>
      </xdr:nvSpPr>
      <xdr:spPr bwMode="auto">
        <a:xfrm>
          <a:off x="4686300" y="2280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1197</xdr:row>
      <xdr:rowOff>0</xdr:rowOff>
    </xdr:from>
    <xdr:ext cx="85725" cy="205409"/>
    <xdr:sp macro="" textlink="">
      <xdr:nvSpPr>
        <xdr:cNvPr id="13879" name="Text Box 5467"/>
        <xdr:cNvSpPr txBox="1">
          <a:spLocks noChangeArrowheads="1"/>
        </xdr:cNvSpPr>
      </xdr:nvSpPr>
      <xdr:spPr bwMode="auto">
        <a:xfrm>
          <a:off x="4686300" y="2280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1197</xdr:row>
      <xdr:rowOff>0</xdr:rowOff>
    </xdr:from>
    <xdr:ext cx="85725" cy="205409"/>
    <xdr:sp macro="" textlink="">
      <xdr:nvSpPr>
        <xdr:cNvPr id="13880" name="Text Box 5468"/>
        <xdr:cNvSpPr txBox="1">
          <a:spLocks noChangeArrowheads="1"/>
        </xdr:cNvSpPr>
      </xdr:nvSpPr>
      <xdr:spPr bwMode="auto">
        <a:xfrm>
          <a:off x="4686300" y="2280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1467</xdr:row>
      <xdr:rowOff>0</xdr:rowOff>
    </xdr:from>
    <xdr:to>
      <xdr:col>4</xdr:col>
      <xdr:colOff>85725</xdr:colOff>
      <xdr:row>1468</xdr:row>
      <xdr:rowOff>47627</xdr:rowOff>
    </xdr:to>
    <xdr:sp macro="" textlink="">
      <xdr:nvSpPr>
        <xdr:cNvPr id="13881" name="Text Box 377"/>
        <xdr:cNvSpPr txBox="1">
          <a:spLocks noChangeArrowheads="1"/>
        </xdr:cNvSpPr>
      </xdr:nvSpPr>
      <xdr:spPr bwMode="auto">
        <a:xfrm>
          <a:off x="4686300" y="2794254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1467</xdr:row>
      <xdr:rowOff>0</xdr:rowOff>
    </xdr:from>
    <xdr:to>
      <xdr:col>4</xdr:col>
      <xdr:colOff>85725</xdr:colOff>
      <xdr:row>1468</xdr:row>
      <xdr:rowOff>47627</xdr:rowOff>
    </xdr:to>
    <xdr:sp macro="" textlink="">
      <xdr:nvSpPr>
        <xdr:cNvPr id="13882" name="Text Box 378"/>
        <xdr:cNvSpPr txBox="1">
          <a:spLocks noChangeArrowheads="1"/>
        </xdr:cNvSpPr>
      </xdr:nvSpPr>
      <xdr:spPr bwMode="auto">
        <a:xfrm>
          <a:off x="4686300" y="2794254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1467</xdr:row>
      <xdr:rowOff>0</xdr:rowOff>
    </xdr:from>
    <xdr:to>
      <xdr:col>4</xdr:col>
      <xdr:colOff>85725</xdr:colOff>
      <xdr:row>1468</xdr:row>
      <xdr:rowOff>47627</xdr:rowOff>
    </xdr:to>
    <xdr:sp macro="" textlink="">
      <xdr:nvSpPr>
        <xdr:cNvPr id="13883" name="Text Box 379"/>
        <xdr:cNvSpPr txBox="1">
          <a:spLocks noChangeArrowheads="1"/>
        </xdr:cNvSpPr>
      </xdr:nvSpPr>
      <xdr:spPr bwMode="auto">
        <a:xfrm>
          <a:off x="4686300" y="2794254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1467</xdr:row>
      <xdr:rowOff>0</xdr:rowOff>
    </xdr:from>
    <xdr:to>
      <xdr:col>4</xdr:col>
      <xdr:colOff>85725</xdr:colOff>
      <xdr:row>1468</xdr:row>
      <xdr:rowOff>47627</xdr:rowOff>
    </xdr:to>
    <xdr:sp macro="" textlink="">
      <xdr:nvSpPr>
        <xdr:cNvPr id="13884" name="Text Box 380"/>
        <xdr:cNvSpPr txBox="1">
          <a:spLocks noChangeArrowheads="1"/>
        </xdr:cNvSpPr>
      </xdr:nvSpPr>
      <xdr:spPr bwMode="auto">
        <a:xfrm>
          <a:off x="4686300" y="2794254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1467</xdr:row>
      <xdr:rowOff>0</xdr:rowOff>
    </xdr:from>
    <xdr:to>
      <xdr:col>4</xdr:col>
      <xdr:colOff>85725</xdr:colOff>
      <xdr:row>1468</xdr:row>
      <xdr:rowOff>47627</xdr:rowOff>
    </xdr:to>
    <xdr:sp macro="" textlink="">
      <xdr:nvSpPr>
        <xdr:cNvPr id="13885" name="Text Box 381"/>
        <xdr:cNvSpPr txBox="1">
          <a:spLocks noChangeArrowheads="1"/>
        </xdr:cNvSpPr>
      </xdr:nvSpPr>
      <xdr:spPr bwMode="auto">
        <a:xfrm>
          <a:off x="4686300" y="2794254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1467</xdr:row>
      <xdr:rowOff>0</xdr:rowOff>
    </xdr:from>
    <xdr:to>
      <xdr:col>4</xdr:col>
      <xdr:colOff>85725</xdr:colOff>
      <xdr:row>1468</xdr:row>
      <xdr:rowOff>47627</xdr:rowOff>
    </xdr:to>
    <xdr:sp macro="" textlink="">
      <xdr:nvSpPr>
        <xdr:cNvPr id="13886" name="Text Box 382"/>
        <xdr:cNvSpPr txBox="1">
          <a:spLocks noChangeArrowheads="1"/>
        </xdr:cNvSpPr>
      </xdr:nvSpPr>
      <xdr:spPr bwMode="auto">
        <a:xfrm>
          <a:off x="4686300" y="2794254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1467</xdr:row>
      <xdr:rowOff>0</xdr:rowOff>
    </xdr:from>
    <xdr:to>
      <xdr:col>4</xdr:col>
      <xdr:colOff>85725</xdr:colOff>
      <xdr:row>1468</xdr:row>
      <xdr:rowOff>47627</xdr:rowOff>
    </xdr:to>
    <xdr:sp macro="" textlink="">
      <xdr:nvSpPr>
        <xdr:cNvPr id="13887" name="Text Box 383"/>
        <xdr:cNvSpPr txBox="1">
          <a:spLocks noChangeArrowheads="1"/>
        </xdr:cNvSpPr>
      </xdr:nvSpPr>
      <xdr:spPr bwMode="auto">
        <a:xfrm>
          <a:off x="4686300" y="2794254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1467</xdr:row>
      <xdr:rowOff>0</xdr:rowOff>
    </xdr:from>
    <xdr:to>
      <xdr:col>4</xdr:col>
      <xdr:colOff>85725</xdr:colOff>
      <xdr:row>1468</xdr:row>
      <xdr:rowOff>47627</xdr:rowOff>
    </xdr:to>
    <xdr:sp macro="" textlink="">
      <xdr:nvSpPr>
        <xdr:cNvPr id="13888" name="Text Box 384"/>
        <xdr:cNvSpPr txBox="1">
          <a:spLocks noChangeArrowheads="1"/>
        </xdr:cNvSpPr>
      </xdr:nvSpPr>
      <xdr:spPr bwMode="auto">
        <a:xfrm>
          <a:off x="4686300" y="2794254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1467</xdr:row>
      <xdr:rowOff>0</xdr:rowOff>
    </xdr:from>
    <xdr:to>
      <xdr:col>4</xdr:col>
      <xdr:colOff>85725</xdr:colOff>
      <xdr:row>1468</xdr:row>
      <xdr:rowOff>47627</xdr:rowOff>
    </xdr:to>
    <xdr:sp macro="" textlink="">
      <xdr:nvSpPr>
        <xdr:cNvPr id="13889" name="Text Box 385"/>
        <xdr:cNvSpPr txBox="1">
          <a:spLocks noChangeArrowheads="1"/>
        </xdr:cNvSpPr>
      </xdr:nvSpPr>
      <xdr:spPr bwMode="auto">
        <a:xfrm>
          <a:off x="4686300" y="2794254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1467</xdr:row>
      <xdr:rowOff>0</xdr:rowOff>
    </xdr:from>
    <xdr:to>
      <xdr:col>4</xdr:col>
      <xdr:colOff>85725</xdr:colOff>
      <xdr:row>1468</xdr:row>
      <xdr:rowOff>47627</xdr:rowOff>
    </xdr:to>
    <xdr:sp macro="" textlink="">
      <xdr:nvSpPr>
        <xdr:cNvPr id="13890" name="Text Box 386"/>
        <xdr:cNvSpPr txBox="1">
          <a:spLocks noChangeArrowheads="1"/>
        </xdr:cNvSpPr>
      </xdr:nvSpPr>
      <xdr:spPr bwMode="auto">
        <a:xfrm>
          <a:off x="4686300" y="2794254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1467</xdr:row>
      <xdr:rowOff>0</xdr:rowOff>
    </xdr:from>
    <xdr:to>
      <xdr:col>4</xdr:col>
      <xdr:colOff>85725</xdr:colOff>
      <xdr:row>1468</xdr:row>
      <xdr:rowOff>47627</xdr:rowOff>
    </xdr:to>
    <xdr:sp macro="" textlink="">
      <xdr:nvSpPr>
        <xdr:cNvPr id="13891" name="Text Box 387"/>
        <xdr:cNvSpPr txBox="1">
          <a:spLocks noChangeArrowheads="1"/>
        </xdr:cNvSpPr>
      </xdr:nvSpPr>
      <xdr:spPr bwMode="auto">
        <a:xfrm>
          <a:off x="4686300" y="2794254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1467</xdr:row>
      <xdr:rowOff>0</xdr:rowOff>
    </xdr:from>
    <xdr:to>
      <xdr:col>4</xdr:col>
      <xdr:colOff>85725</xdr:colOff>
      <xdr:row>1468</xdr:row>
      <xdr:rowOff>47627</xdr:rowOff>
    </xdr:to>
    <xdr:sp macro="" textlink="">
      <xdr:nvSpPr>
        <xdr:cNvPr id="13892" name="Text Box 388"/>
        <xdr:cNvSpPr txBox="1">
          <a:spLocks noChangeArrowheads="1"/>
        </xdr:cNvSpPr>
      </xdr:nvSpPr>
      <xdr:spPr bwMode="auto">
        <a:xfrm>
          <a:off x="4686300" y="2794254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1467</xdr:row>
      <xdr:rowOff>0</xdr:rowOff>
    </xdr:from>
    <xdr:to>
      <xdr:col>4</xdr:col>
      <xdr:colOff>85725</xdr:colOff>
      <xdr:row>1468</xdr:row>
      <xdr:rowOff>47623</xdr:rowOff>
    </xdr:to>
    <xdr:sp macro="" textlink="">
      <xdr:nvSpPr>
        <xdr:cNvPr id="13893" name="Text Box 389"/>
        <xdr:cNvSpPr txBox="1">
          <a:spLocks noChangeArrowheads="1"/>
        </xdr:cNvSpPr>
      </xdr:nvSpPr>
      <xdr:spPr bwMode="auto">
        <a:xfrm>
          <a:off x="4686300" y="2794254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1467</xdr:row>
      <xdr:rowOff>0</xdr:rowOff>
    </xdr:from>
    <xdr:to>
      <xdr:col>4</xdr:col>
      <xdr:colOff>85725</xdr:colOff>
      <xdr:row>1468</xdr:row>
      <xdr:rowOff>47623</xdr:rowOff>
    </xdr:to>
    <xdr:sp macro="" textlink="">
      <xdr:nvSpPr>
        <xdr:cNvPr id="13894" name="Text Box 390"/>
        <xdr:cNvSpPr txBox="1">
          <a:spLocks noChangeArrowheads="1"/>
        </xdr:cNvSpPr>
      </xdr:nvSpPr>
      <xdr:spPr bwMode="auto">
        <a:xfrm>
          <a:off x="4686300" y="2794254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1467</xdr:row>
      <xdr:rowOff>0</xdr:rowOff>
    </xdr:from>
    <xdr:to>
      <xdr:col>4</xdr:col>
      <xdr:colOff>85725</xdr:colOff>
      <xdr:row>1468</xdr:row>
      <xdr:rowOff>47623</xdr:rowOff>
    </xdr:to>
    <xdr:sp macro="" textlink="">
      <xdr:nvSpPr>
        <xdr:cNvPr id="13895" name="Text Box 391"/>
        <xdr:cNvSpPr txBox="1">
          <a:spLocks noChangeArrowheads="1"/>
        </xdr:cNvSpPr>
      </xdr:nvSpPr>
      <xdr:spPr bwMode="auto">
        <a:xfrm>
          <a:off x="4686300" y="2794254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1467</xdr:row>
      <xdr:rowOff>0</xdr:rowOff>
    </xdr:from>
    <xdr:to>
      <xdr:col>4</xdr:col>
      <xdr:colOff>85725</xdr:colOff>
      <xdr:row>1468</xdr:row>
      <xdr:rowOff>47623</xdr:rowOff>
    </xdr:to>
    <xdr:sp macro="" textlink="">
      <xdr:nvSpPr>
        <xdr:cNvPr id="13896" name="Text Box 392"/>
        <xdr:cNvSpPr txBox="1">
          <a:spLocks noChangeArrowheads="1"/>
        </xdr:cNvSpPr>
      </xdr:nvSpPr>
      <xdr:spPr bwMode="auto">
        <a:xfrm>
          <a:off x="4686300" y="2794254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1467</xdr:row>
      <xdr:rowOff>0</xdr:rowOff>
    </xdr:from>
    <xdr:to>
      <xdr:col>4</xdr:col>
      <xdr:colOff>85725</xdr:colOff>
      <xdr:row>1468</xdr:row>
      <xdr:rowOff>47623</xdr:rowOff>
    </xdr:to>
    <xdr:sp macro="" textlink="">
      <xdr:nvSpPr>
        <xdr:cNvPr id="13897" name="Text Box 393"/>
        <xdr:cNvSpPr txBox="1">
          <a:spLocks noChangeArrowheads="1"/>
        </xdr:cNvSpPr>
      </xdr:nvSpPr>
      <xdr:spPr bwMode="auto">
        <a:xfrm>
          <a:off x="4686300" y="2794254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1467</xdr:row>
      <xdr:rowOff>0</xdr:rowOff>
    </xdr:from>
    <xdr:to>
      <xdr:col>4</xdr:col>
      <xdr:colOff>85725</xdr:colOff>
      <xdr:row>1468</xdr:row>
      <xdr:rowOff>47623</xdr:rowOff>
    </xdr:to>
    <xdr:sp macro="" textlink="">
      <xdr:nvSpPr>
        <xdr:cNvPr id="13898" name="Text Box 394"/>
        <xdr:cNvSpPr txBox="1">
          <a:spLocks noChangeArrowheads="1"/>
        </xdr:cNvSpPr>
      </xdr:nvSpPr>
      <xdr:spPr bwMode="auto">
        <a:xfrm>
          <a:off x="4686300" y="2794254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1467</xdr:row>
      <xdr:rowOff>0</xdr:rowOff>
    </xdr:from>
    <xdr:to>
      <xdr:col>4</xdr:col>
      <xdr:colOff>85725</xdr:colOff>
      <xdr:row>1468</xdr:row>
      <xdr:rowOff>47623</xdr:rowOff>
    </xdr:to>
    <xdr:sp macro="" textlink="">
      <xdr:nvSpPr>
        <xdr:cNvPr id="13899" name="Text Box 395"/>
        <xdr:cNvSpPr txBox="1">
          <a:spLocks noChangeArrowheads="1"/>
        </xdr:cNvSpPr>
      </xdr:nvSpPr>
      <xdr:spPr bwMode="auto">
        <a:xfrm>
          <a:off x="4686300" y="2794254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1467</xdr:row>
      <xdr:rowOff>0</xdr:rowOff>
    </xdr:from>
    <xdr:to>
      <xdr:col>4</xdr:col>
      <xdr:colOff>85725</xdr:colOff>
      <xdr:row>1468</xdr:row>
      <xdr:rowOff>47623</xdr:rowOff>
    </xdr:to>
    <xdr:sp macro="" textlink="">
      <xdr:nvSpPr>
        <xdr:cNvPr id="13900" name="Text Box 396"/>
        <xdr:cNvSpPr txBox="1">
          <a:spLocks noChangeArrowheads="1"/>
        </xdr:cNvSpPr>
      </xdr:nvSpPr>
      <xdr:spPr bwMode="auto">
        <a:xfrm>
          <a:off x="4686300" y="2794254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1467</xdr:row>
      <xdr:rowOff>0</xdr:rowOff>
    </xdr:from>
    <xdr:to>
      <xdr:col>4</xdr:col>
      <xdr:colOff>85725</xdr:colOff>
      <xdr:row>1468</xdr:row>
      <xdr:rowOff>47623</xdr:rowOff>
    </xdr:to>
    <xdr:sp macro="" textlink="">
      <xdr:nvSpPr>
        <xdr:cNvPr id="13901" name="Text Box 397"/>
        <xdr:cNvSpPr txBox="1">
          <a:spLocks noChangeArrowheads="1"/>
        </xdr:cNvSpPr>
      </xdr:nvSpPr>
      <xdr:spPr bwMode="auto">
        <a:xfrm>
          <a:off x="4686300" y="2794254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1467</xdr:row>
      <xdr:rowOff>0</xdr:rowOff>
    </xdr:from>
    <xdr:to>
      <xdr:col>4</xdr:col>
      <xdr:colOff>85725</xdr:colOff>
      <xdr:row>1468</xdr:row>
      <xdr:rowOff>47623</xdr:rowOff>
    </xdr:to>
    <xdr:sp macro="" textlink="">
      <xdr:nvSpPr>
        <xdr:cNvPr id="13902" name="Text Box 398"/>
        <xdr:cNvSpPr txBox="1">
          <a:spLocks noChangeArrowheads="1"/>
        </xdr:cNvSpPr>
      </xdr:nvSpPr>
      <xdr:spPr bwMode="auto">
        <a:xfrm>
          <a:off x="4686300" y="2794254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87"/>
  <sheetViews>
    <sheetView showGridLines="0" tabSelected="1" zoomScale="92" zoomScaleNormal="92" zoomScaleSheetLayoutView="92" zoomScalePageLayoutView="92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  <col min="7" max="7" width="12.85546875" bestFit="1" customWidth="1"/>
  </cols>
  <sheetData>
    <row r="1" spans="1:5" ht="15" customHeight="1" x14ac:dyDescent="0.25">
      <c r="A1" s="34" t="s">
        <v>33</v>
      </c>
    </row>
    <row r="2" spans="1:5" ht="15" customHeight="1" x14ac:dyDescent="0.2">
      <c r="A2" s="35" t="s">
        <v>34</v>
      </c>
      <c r="B2" s="35"/>
      <c r="C2" s="35"/>
      <c r="D2" s="35"/>
      <c r="E2" s="35"/>
    </row>
    <row r="3" spans="1:5" ht="15" customHeight="1" x14ac:dyDescent="0.2">
      <c r="A3" s="35" t="s">
        <v>35</v>
      </c>
      <c r="B3" s="35"/>
      <c r="C3" s="35"/>
      <c r="D3" s="35"/>
      <c r="E3" s="35"/>
    </row>
    <row r="4" spans="1:5" ht="15" customHeight="1" x14ac:dyDescent="0.2">
      <c r="A4" s="36" t="s">
        <v>36</v>
      </c>
      <c r="B4" s="36"/>
      <c r="C4" s="36"/>
      <c r="D4" s="36"/>
      <c r="E4" s="36"/>
    </row>
    <row r="5" spans="1:5" ht="15" customHeight="1" x14ac:dyDescent="0.2">
      <c r="A5" s="36"/>
      <c r="B5" s="36"/>
      <c r="C5" s="36"/>
      <c r="D5" s="36"/>
      <c r="E5" s="36"/>
    </row>
    <row r="6" spans="1:5" ht="15" customHeight="1" x14ac:dyDescent="0.2">
      <c r="A6" s="36"/>
      <c r="B6" s="36"/>
      <c r="C6" s="36"/>
      <c r="D6" s="36"/>
      <c r="E6" s="36"/>
    </row>
    <row r="7" spans="1:5" ht="15" customHeight="1" x14ac:dyDescent="0.2">
      <c r="A7" s="36"/>
      <c r="B7" s="36"/>
      <c r="C7" s="36"/>
      <c r="D7" s="36"/>
      <c r="E7" s="36"/>
    </row>
    <row r="8" spans="1:5" ht="15" customHeight="1" x14ac:dyDescent="0.2">
      <c r="A8" s="36"/>
      <c r="B8" s="36"/>
      <c r="C8" s="36"/>
      <c r="D8" s="36"/>
      <c r="E8" s="36"/>
    </row>
    <row r="9" spans="1:5" ht="15" customHeight="1" x14ac:dyDescent="0.2">
      <c r="A9" s="37"/>
      <c r="B9" s="37"/>
      <c r="C9" s="37"/>
      <c r="D9" s="37"/>
      <c r="E9" s="37"/>
    </row>
    <row r="10" spans="1:5" ht="15" customHeight="1" x14ac:dyDescent="0.25">
      <c r="A10" s="38" t="s">
        <v>1</v>
      </c>
      <c r="B10" s="39"/>
      <c r="C10" s="39"/>
      <c r="D10" s="39"/>
      <c r="E10" s="39"/>
    </row>
    <row r="11" spans="1:5" ht="15" customHeight="1" x14ac:dyDescent="0.2">
      <c r="A11" s="40" t="s">
        <v>37</v>
      </c>
      <c r="B11" s="39"/>
      <c r="C11" s="39"/>
      <c r="D11" s="39"/>
      <c r="E11" s="41" t="s">
        <v>38</v>
      </c>
    </row>
    <row r="12" spans="1:5" ht="15" customHeight="1" x14ac:dyDescent="0.25">
      <c r="A12" s="42"/>
      <c r="B12" s="38"/>
      <c r="C12" s="39"/>
      <c r="D12" s="39"/>
      <c r="E12" s="43"/>
    </row>
    <row r="13" spans="1:5" ht="15" customHeight="1" x14ac:dyDescent="0.2">
      <c r="A13" s="44"/>
      <c r="B13" s="45" t="s">
        <v>39</v>
      </c>
      <c r="C13" s="45" t="s">
        <v>40</v>
      </c>
      <c r="D13" s="46" t="s">
        <v>41</v>
      </c>
      <c r="E13" s="45" t="s">
        <v>42</v>
      </c>
    </row>
    <row r="14" spans="1:5" ht="15" customHeight="1" x14ac:dyDescent="0.2">
      <c r="A14" s="44"/>
      <c r="B14" s="47">
        <v>33049</v>
      </c>
      <c r="C14" s="48"/>
      <c r="D14" s="49" t="s">
        <v>43</v>
      </c>
      <c r="E14" s="50">
        <v>3024900</v>
      </c>
    </row>
    <row r="15" spans="1:5" ht="15" customHeight="1" x14ac:dyDescent="0.2">
      <c r="A15" s="44"/>
      <c r="B15" s="51"/>
      <c r="C15" s="52" t="s">
        <v>44</v>
      </c>
      <c r="D15" s="53"/>
      <c r="E15" s="54">
        <f>SUM(E14:E14)</f>
        <v>3024900</v>
      </c>
    </row>
    <row r="16" spans="1:5" ht="15" customHeight="1" x14ac:dyDescent="0.2">
      <c r="A16" s="44"/>
      <c r="B16" s="55"/>
      <c r="C16" s="56"/>
      <c r="D16" s="39"/>
      <c r="E16" s="57"/>
    </row>
    <row r="17" spans="1:7" ht="15" customHeight="1" x14ac:dyDescent="0.25">
      <c r="A17" s="38" t="s">
        <v>17</v>
      </c>
      <c r="B17" s="39"/>
      <c r="C17" s="39"/>
      <c r="D17" s="39"/>
      <c r="E17" s="42"/>
    </row>
    <row r="18" spans="1:7" ht="15" customHeight="1" x14ac:dyDescent="0.2">
      <c r="A18" s="40" t="s">
        <v>37</v>
      </c>
      <c r="B18" s="39"/>
      <c r="C18" s="39"/>
      <c r="D18" s="39"/>
      <c r="E18" s="41" t="s">
        <v>38</v>
      </c>
    </row>
    <row r="19" spans="1:7" ht="15" customHeight="1" x14ac:dyDescent="0.2"/>
    <row r="20" spans="1:7" ht="15" customHeight="1" x14ac:dyDescent="0.2">
      <c r="B20" s="45" t="s">
        <v>39</v>
      </c>
      <c r="C20" s="45" t="s">
        <v>40</v>
      </c>
      <c r="D20" s="46" t="s">
        <v>41</v>
      </c>
      <c r="E20" s="45" t="s">
        <v>42</v>
      </c>
    </row>
    <row r="21" spans="1:7" ht="15" customHeight="1" x14ac:dyDescent="0.2">
      <c r="B21" s="47">
        <v>33049</v>
      </c>
      <c r="C21" s="48"/>
      <c r="D21" s="49" t="s">
        <v>45</v>
      </c>
      <c r="E21" s="50">
        <v>2958071</v>
      </c>
    </row>
    <row r="22" spans="1:7" ht="15" customHeight="1" x14ac:dyDescent="0.2">
      <c r="B22" s="51"/>
      <c r="C22" s="52" t="s">
        <v>44</v>
      </c>
      <c r="D22" s="53"/>
      <c r="E22" s="54">
        <f>SUM(E21:E21)</f>
        <v>2958071</v>
      </c>
    </row>
    <row r="23" spans="1:7" ht="15" customHeight="1" x14ac:dyDescent="0.2"/>
    <row r="24" spans="1:7" ht="15" customHeight="1" x14ac:dyDescent="0.25">
      <c r="A24" s="38" t="s">
        <v>17</v>
      </c>
      <c r="B24" s="39"/>
      <c r="C24" s="39"/>
      <c r="D24" s="39"/>
      <c r="E24" s="42"/>
    </row>
    <row r="25" spans="1:7" ht="15" customHeight="1" x14ac:dyDescent="0.2">
      <c r="A25" s="40" t="s">
        <v>37</v>
      </c>
      <c r="B25" s="39"/>
      <c r="C25" s="39"/>
      <c r="D25" s="39"/>
      <c r="E25" s="41" t="s">
        <v>38</v>
      </c>
    </row>
    <row r="26" spans="1:7" ht="15" customHeight="1" x14ac:dyDescent="0.2"/>
    <row r="27" spans="1:7" ht="15" customHeight="1" x14ac:dyDescent="0.2">
      <c r="C27" s="45" t="s">
        <v>40</v>
      </c>
      <c r="D27" s="46" t="s">
        <v>41</v>
      </c>
      <c r="E27" s="45" t="s">
        <v>42</v>
      </c>
    </row>
    <row r="28" spans="1:7" ht="15" customHeight="1" x14ac:dyDescent="0.2">
      <c r="C28" s="48">
        <v>3122</v>
      </c>
      <c r="D28" s="49" t="s">
        <v>46</v>
      </c>
      <c r="E28" s="50">
        <v>23208</v>
      </c>
    </row>
    <row r="29" spans="1:7" ht="15" customHeight="1" x14ac:dyDescent="0.2">
      <c r="C29" s="48">
        <v>3123</v>
      </c>
      <c r="D29" s="49" t="s">
        <v>46</v>
      </c>
      <c r="E29" s="50">
        <v>24164</v>
      </c>
    </row>
    <row r="30" spans="1:7" ht="15" customHeight="1" x14ac:dyDescent="0.2">
      <c r="C30" s="48">
        <v>3124</v>
      </c>
      <c r="D30" s="49" t="s">
        <v>46</v>
      </c>
      <c r="E30" s="50">
        <v>19457</v>
      </c>
    </row>
    <row r="31" spans="1:7" ht="15" customHeight="1" x14ac:dyDescent="0.2">
      <c r="C31" s="52" t="s">
        <v>44</v>
      </c>
      <c r="D31" s="53"/>
      <c r="E31" s="54">
        <f>SUM(E28:E30)</f>
        <v>66829</v>
      </c>
      <c r="G31" s="58">
        <f>+E22+E31</f>
        <v>3024900</v>
      </c>
    </row>
    <row r="32" spans="1:7" ht="15" customHeight="1" x14ac:dyDescent="0.2"/>
    <row r="33" spans="1:5" ht="15" customHeight="1" x14ac:dyDescent="0.2"/>
    <row r="34" spans="1:5" ht="15" customHeight="1" x14ac:dyDescent="0.25">
      <c r="A34" s="34" t="s">
        <v>47</v>
      </c>
    </row>
    <row r="35" spans="1:5" ht="15" customHeight="1" x14ac:dyDescent="0.2">
      <c r="A35" s="35" t="s">
        <v>34</v>
      </c>
      <c r="B35" s="35"/>
      <c r="C35" s="35"/>
      <c r="D35" s="35"/>
      <c r="E35" s="35"/>
    </row>
    <row r="36" spans="1:5" ht="15" customHeight="1" x14ac:dyDescent="0.2">
      <c r="A36" s="35" t="s">
        <v>35</v>
      </c>
      <c r="B36" s="35"/>
      <c r="C36" s="35"/>
      <c r="D36" s="35"/>
      <c r="E36" s="35"/>
    </row>
    <row r="37" spans="1:5" ht="15" customHeight="1" x14ac:dyDescent="0.2">
      <c r="A37" s="36" t="s">
        <v>48</v>
      </c>
      <c r="B37" s="36"/>
      <c r="C37" s="36"/>
      <c r="D37" s="36"/>
      <c r="E37" s="36"/>
    </row>
    <row r="38" spans="1:5" ht="15" customHeight="1" x14ac:dyDescent="0.2">
      <c r="A38" s="36"/>
      <c r="B38" s="36"/>
      <c r="C38" s="36"/>
      <c r="D38" s="36"/>
      <c r="E38" s="36"/>
    </row>
    <row r="39" spans="1:5" ht="15" customHeight="1" x14ac:dyDescent="0.2">
      <c r="A39" s="36"/>
      <c r="B39" s="36"/>
      <c r="C39" s="36"/>
      <c r="D39" s="36"/>
      <c r="E39" s="36"/>
    </row>
    <row r="40" spans="1:5" ht="15" customHeight="1" x14ac:dyDescent="0.2">
      <c r="A40" s="36"/>
      <c r="B40" s="36"/>
      <c r="C40" s="36"/>
      <c r="D40" s="36"/>
      <c r="E40" s="36"/>
    </row>
    <row r="41" spans="1:5" ht="15" customHeight="1" x14ac:dyDescent="0.2">
      <c r="A41" s="36"/>
      <c r="B41" s="36"/>
      <c r="C41" s="36"/>
      <c r="D41" s="36"/>
      <c r="E41" s="36"/>
    </row>
    <row r="42" spans="1:5" ht="15" customHeight="1" x14ac:dyDescent="0.2">
      <c r="A42" s="59"/>
      <c r="B42" s="59"/>
      <c r="C42" s="59"/>
      <c r="D42" s="59"/>
      <c r="E42" s="59"/>
    </row>
    <row r="43" spans="1:5" ht="15" customHeight="1" x14ac:dyDescent="0.25">
      <c r="A43" s="38" t="s">
        <v>1</v>
      </c>
      <c r="B43" s="39"/>
      <c r="C43" s="39"/>
      <c r="D43" s="39"/>
      <c r="E43" s="39"/>
    </row>
    <row r="44" spans="1:5" ht="15" customHeight="1" x14ac:dyDescent="0.2">
      <c r="A44" s="40" t="s">
        <v>37</v>
      </c>
      <c r="B44" s="60"/>
      <c r="C44" s="60"/>
      <c r="D44" s="60"/>
      <c r="E44" s="61" t="s">
        <v>38</v>
      </c>
    </row>
    <row r="45" spans="1:5" ht="15" customHeight="1" x14ac:dyDescent="0.25">
      <c r="A45" s="62"/>
      <c r="B45" s="38"/>
      <c r="C45" s="39"/>
      <c r="D45" s="39"/>
      <c r="E45" s="43"/>
    </row>
    <row r="46" spans="1:5" ht="15" customHeight="1" x14ac:dyDescent="0.2">
      <c r="B46" s="45" t="s">
        <v>39</v>
      </c>
      <c r="C46" s="45" t="s">
        <v>40</v>
      </c>
      <c r="D46" s="46" t="s">
        <v>41</v>
      </c>
      <c r="E46" s="45" t="s">
        <v>42</v>
      </c>
    </row>
    <row r="47" spans="1:5" ht="15" customHeight="1" x14ac:dyDescent="0.2">
      <c r="B47" s="63">
        <v>33065</v>
      </c>
      <c r="C47" s="64"/>
      <c r="D47" s="49" t="s">
        <v>43</v>
      </c>
      <c r="E47" s="50">
        <v>487375</v>
      </c>
    </row>
    <row r="48" spans="1:5" ht="15" customHeight="1" x14ac:dyDescent="0.2">
      <c r="B48" s="65"/>
      <c r="C48" s="52" t="s">
        <v>44</v>
      </c>
      <c r="D48" s="53"/>
      <c r="E48" s="54">
        <f>SUM(E47:E47)</f>
        <v>487375</v>
      </c>
    </row>
    <row r="49" spans="1:7" ht="15" customHeight="1" x14ac:dyDescent="0.25">
      <c r="A49" s="34"/>
      <c r="B49" s="66"/>
      <c r="C49" s="66"/>
      <c r="D49" s="66"/>
      <c r="E49" s="66"/>
    </row>
    <row r="50" spans="1:7" ht="15" customHeight="1" x14ac:dyDescent="0.25">
      <c r="A50" s="34"/>
      <c r="B50" s="66"/>
      <c r="C50" s="66"/>
      <c r="D50" s="66"/>
      <c r="E50" s="66"/>
    </row>
    <row r="51" spans="1:7" ht="15" customHeight="1" x14ac:dyDescent="0.25">
      <c r="A51" s="34"/>
      <c r="B51" s="66"/>
      <c r="C51" s="66"/>
      <c r="D51" s="66"/>
      <c r="E51" s="66"/>
    </row>
    <row r="52" spans="1:7" ht="15" customHeight="1" x14ac:dyDescent="0.25">
      <c r="A52" s="34"/>
      <c r="B52" s="66"/>
      <c r="C52" s="66"/>
      <c r="D52" s="66"/>
      <c r="E52" s="66"/>
    </row>
    <row r="53" spans="1:7" ht="15" customHeight="1" x14ac:dyDescent="0.25">
      <c r="A53" s="34"/>
      <c r="B53" s="66"/>
      <c r="C53" s="66"/>
      <c r="D53" s="66"/>
      <c r="E53" s="66"/>
    </row>
    <row r="54" spans="1:7" ht="15" customHeight="1" x14ac:dyDescent="0.25">
      <c r="A54" s="38" t="s">
        <v>17</v>
      </c>
      <c r="B54" s="39"/>
      <c r="C54" s="39"/>
      <c r="D54" s="39"/>
      <c r="E54" s="62"/>
    </row>
    <row r="55" spans="1:7" ht="15" customHeight="1" x14ac:dyDescent="0.2">
      <c r="A55" s="40" t="s">
        <v>37</v>
      </c>
      <c r="B55" s="60"/>
      <c r="C55" s="60"/>
      <c r="D55" s="60"/>
      <c r="E55" s="61" t="s">
        <v>38</v>
      </c>
    </row>
    <row r="56" spans="1:7" ht="15" customHeight="1" x14ac:dyDescent="0.25">
      <c r="A56" s="62"/>
      <c r="B56" s="38"/>
      <c r="C56" s="39"/>
      <c r="D56" s="39"/>
      <c r="E56" s="43"/>
    </row>
    <row r="57" spans="1:7" ht="15" customHeight="1" x14ac:dyDescent="0.2">
      <c r="B57" s="45" t="s">
        <v>39</v>
      </c>
      <c r="C57" s="45" t="s">
        <v>40</v>
      </c>
      <c r="D57" s="46" t="s">
        <v>41</v>
      </c>
      <c r="E57" s="45" t="s">
        <v>42</v>
      </c>
    </row>
    <row r="58" spans="1:7" ht="15" customHeight="1" x14ac:dyDescent="0.2">
      <c r="B58" s="63">
        <v>33065</v>
      </c>
      <c r="C58" s="64"/>
      <c r="D58" s="67" t="s">
        <v>49</v>
      </c>
      <c r="E58" s="50">
        <v>415010</v>
      </c>
    </row>
    <row r="59" spans="1:7" ht="15" customHeight="1" x14ac:dyDescent="0.2">
      <c r="B59" s="65"/>
      <c r="C59" s="52" t="s">
        <v>44</v>
      </c>
      <c r="D59" s="53"/>
      <c r="E59" s="54">
        <f>SUM(E58:E58)</f>
        <v>415010</v>
      </c>
    </row>
    <row r="60" spans="1:7" ht="15" customHeight="1" x14ac:dyDescent="0.2">
      <c r="B60" s="66"/>
      <c r="C60" s="66"/>
      <c r="D60" s="66"/>
      <c r="E60" s="66"/>
    </row>
    <row r="61" spans="1:7" ht="15" customHeight="1" x14ac:dyDescent="0.2">
      <c r="B61" s="66"/>
      <c r="C61" s="45" t="s">
        <v>40</v>
      </c>
      <c r="D61" s="46" t="s">
        <v>50</v>
      </c>
      <c r="E61" s="68" t="s">
        <v>42</v>
      </c>
    </row>
    <row r="62" spans="1:7" ht="15" customHeight="1" x14ac:dyDescent="0.2">
      <c r="B62" s="66"/>
      <c r="C62" s="69">
        <v>3113</v>
      </c>
      <c r="D62" s="67" t="s">
        <v>51</v>
      </c>
      <c r="E62" s="70">
        <v>72365</v>
      </c>
    </row>
    <row r="63" spans="1:7" ht="15" customHeight="1" x14ac:dyDescent="0.2">
      <c r="B63" s="66"/>
      <c r="C63" s="52" t="s">
        <v>44</v>
      </c>
      <c r="D63" s="53"/>
      <c r="E63" s="54">
        <f>SUM(E62:E62)</f>
        <v>72365</v>
      </c>
      <c r="G63" s="58">
        <f>+E59+E63</f>
        <v>487375</v>
      </c>
    </row>
    <row r="64" spans="1:7" ht="15" customHeight="1" x14ac:dyDescent="0.2"/>
    <row r="65" spans="1:5" ht="15" customHeight="1" x14ac:dyDescent="0.2"/>
    <row r="66" spans="1:5" ht="15" customHeight="1" x14ac:dyDescent="0.25">
      <c r="A66" s="34" t="s">
        <v>52</v>
      </c>
    </row>
    <row r="67" spans="1:5" ht="15" customHeight="1" x14ac:dyDescent="0.2">
      <c r="A67" s="35" t="s">
        <v>34</v>
      </c>
      <c r="B67" s="35"/>
      <c r="C67" s="35"/>
      <c r="D67" s="35"/>
      <c r="E67" s="35"/>
    </row>
    <row r="68" spans="1:5" ht="15" customHeight="1" x14ac:dyDescent="0.2">
      <c r="A68" s="35" t="s">
        <v>35</v>
      </c>
      <c r="B68" s="35"/>
      <c r="C68" s="35"/>
      <c r="D68" s="35"/>
      <c r="E68" s="35"/>
    </row>
    <row r="69" spans="1:5" ht="15" customHeight="1" x14ac:dyDescent="0.2">
      <c r="A69" s="36" t="s">
        <v>53</v>
      </c>
      <c r="B69" s="36"/>
      <c r="C69" s="36"/>
      <c r="D69" s="36"/>
      <c r="E69" s="36"/>
    </row>
    <row r="70" spans="1:5" ht="15" customHeight="1" x14ac:dyDescent="0.2">
      <c r="A70" s="36"/>
      <c r="B70" s="36"/>
      <c r="C70" s="36"/>
      <c r="D70" s="36"/>
      <c r="E70" s="36"/>
    </row>
    <row r="71" spans="1:5" ht="15" customHeight="1" x14ac:dyDescent="0.2">
      <c r="A71" s="36"/>
      <c r="B71" s="36"/>
      <c r="C71" s="36"/>
      <c r="D71" s="36"/>
      <c r="E71" s="36"/>
    </row>
    <row r="72" spans="1:5" ht="15" customHeight="1" x14ac:dyDescent="0.2">
      <c r="A72" s="36"/>
      <c r="B72" s="36"/>
      <c r="C72" s="36"/>
      <c r="D72" s="36"/>
      <c r="E72" s="36"/>
    </row>
    <row r="73" spans="1:5" ht="15" customHeight="1" x14ac:dyDescent="0.2">
      <c r="A73" s="36"/>
      <c r="B73" s="36"/>
      <c r="C73" s="36"/>
      <c r="D73" s="36"/>
      <c r="E73" s="36"/>
    </row>
    <row r="74" spans="1:5" ht="15" customHeight="1" x14ac:dyDescent="0.2">
      <c r="A74" s="36"/>
      <c r="B74" s="36"/>
      <c r="C74" s="36"/>
      <c r="D74" s="36"/>
      <c r="E74" s="36"/>
    </row>
    <row r="75" spans="1:5" ht="15" customHeight="1" x14ac:dyDescent="0.2">
      <c r="A75" s="59"/>
      <c r="B75" s="59"/>
      <c r="C75" s="59"/>
      <c r="D75" s="59"/>
      <c r="E75" s="59"/>
    </row>
    <row r="76" spans="1:5" ht="15" customHeight="1" x14ac:dyDescent="0.25">
      <c r="A76" s="38" t="s">
        <v>1</v>
      </c>
      <c r="B76" s="39"/>
      <c r="C76" s="39"/>
      <c r="D76" s="39"/>
      <c r="E76" s="39"/>
    </row>
    <row r="77" spans="1:5" ht="15" customHeight="1" x14ac:dyDescent="0.2">
      <c r="A77" s="40" t="s">
        <v>37</v>
      </c>
      <c r="B77" s="60"/>
      <c r="C77" s="60"/>
      <c r="D77" s="60"/>
      <c r="E77" s="61" t="s">
        <v>38</v>
      </c>
    </row>
    <row r="78" spans="1:5" ht="15" customHeight="1" x14ac:dyDescent="0.25">
      <c r="A78" s="62"/>
      <c r="B78" s="38"/>
      <c r="C78" s="39"/>
      <c r="D78" s="39"/>
      <c r="E78" s="43"/>
    </row>
    <row r="79" spans="1:5" ht="15" customHeight="1" x14ac:dyDescent="0.2">
      <c r="B79" s="45" t="s">
        <v>39</v>
      </c>
      <c r="C79" s="45" t="s">
        <v>40</v>
      </c>
      <c r="D79" s="46" t="s">
        <v>41</v>
      </c>
      <c r="E79" s="45" t="s">
        <v>42</v>
      </c>
    </row>
    <row r="80" spans="1:5" ht="15" customHeight="1" x14ac:dyDescent="0.2">
      <c r="B80" s="71">
        <v>103533063</v>
      </c>
      <c r="C80" s="64"/>
      <c r="D80" s="49" t="s">
        <v>43</v>
      </c>
      <c r="E80" s="50">
        <v>3251014.04</v>
      </c>
    </row>
    <row r="81" spans="1:5" ht="15" customHeight="1" x14ac:dyDescent="0.2">
      <c r="B81" s="71">
        <v>103133063</v>
      </c>
      <c r="C81" s="64"/>
      <c r="D81" s="49" t="s">
        <v>43</v>
      </c>
      <c r="E81" s="50">
        <v>573708.36</v>
      </c>
    </row>
    <row r="82" spans="1:5" ht="15" customHeight="1" x14ac:dyDescent="0.2">
      <c r="B82" s="65"/>
      <c r="C82" s="52" t="s">
        <v>44</v>
      </c>
      <c r="D82" s="53"/>
      <c r="E82" s="54">
        <f>SUM(E80:E81)</f>
        <v>3824722.4</v>
      </c>
    </row>
    <row r="83" spans="1:5" ht="15" customHeight="1" x14ac:dyDescent="0.25">
      <c r="A83" s="34"/>
      <c r="B83" s="66"/>
      <c r="C83" s="66"/>
      <c r="D83" s="66"/>
      <c r="E83" s="66"/>
    </row>
    <row r="84" spans="1:5" ht="15" customHeight="1" x14ac:dyDescent="0.25">
      <c r="A84" s="38" t="s">
        <v>17</v>
      </c>
      <c r="B84" s="39"/>
      <c r="C84" s="39"/>
      <c r="D84" s="39"/>
      <c r="E84" s="62"/>
    </row>
    <row r="85" spans="1:5" ht="15" customHeight="1" x14ac:dyDescent="0.2">
      <c r="A85" s="40" t="s">
        <v>37</v>
      </c>
      <c r="B85" s="60"/>
      <c r="C85" s="60"/>
      <c r="D85" s="60"/>
      <c r="E85" s="41" t="s">
        <v>38</v>
      </c>
    </row>
    <row r="86" spans="1:5" ht="15" customHeight="1" x14ac:dyDescent="0.25">
      <c r="A86" s="62"/>
      <c r="B86" s="38"/>
      <c r="C86" s="39"/>
      <c r="D86" s="39"/>
      <c r="E86" s="43"/>
    </row>
    <row r="87" spans="1:5" ht="15" customHeight="1" x14ac:dyDescent="0.2">
      <c r="B87" s="45" t="s">
        <v>39</v>
      </c>
      <c r="C87" s="45" t="s">
        <v>40</v>
      </c>
      <c r="D87" s="46" t="s">
        <v>41</v>
      </c>
      <c r="E87" s="45" t="s">
        <v>42</v>
      </c>
    </row>
    <row r="88" spans="1:5" ht="15" customHeight="1" x14ac:dyDescent="0.2">
      <c r="B88" s="71">
        <v>103533063</v>
      </c>
      <c r="C88" s="64"/>
      <c r="D88" s="72" t="s">
        <v>49</v>
      </c>
      <c r="E88" s="50">
        <v>3251014.04</v>
      </c>
    </row>
    <row r="89" spans="1:5" ht="15" customHeight="1" x14ac:dyDescent="0.2">
      <c r="B89" s="71">
        <v>103133063</v>
      </c>
      <c r="C89" s="64"/>
      <c r="D89" s="72" t="s">
        <v>49</v>
      </c>
      <c r="E89" s="50">
        <v>573708.36</v>
      </c>
    </row>
    <row r="90" spans="1:5" ht="15" customHeight="1" x14ac:dyDescent="0.2">
      <c r="B90" s="65"/>
      <c r="C90" s="52" t="s">
        <v>44</v>
      </c>
      <c r="D90" s="53"/>
      <c r="E90" s="54">
        <f>SUM(E88:E89)</f>
        <v>3824722.4</v>
      </c>
    </row>
    <row r="91" spans="1:5" ht="15" customHeight="1" x14ac:dyDescent="0.2"/>
    <row r="92" spans="1:5" ht="15" customHeight="1" x14ac:dyDescent="0.2"/>
    <row r="93" spans="1:5" ht="15" customHeight="1" x14ac:dyDescent="0.25">
      <c r="A93" s="34" t="s">
        <v>54</v>
      </c>
    </row>
    <row r="94" spans="1:5" ht="15" customHeight="1" x14ac:dyDescent="0.2">
      <c r="A94" s="73" t="s">
        <v>55</v>
      </c>
      <c r="B94" s="73"/>
      <c r="C94" s="73"/>
      <c r="D94" s="73"/>
      <c r="E94" s="73"/>
    </row>
    <row r="95" spans="1:5" ht="15" customHeight="1" x14ac:dyDescent="0.2">
      <c r="A95" s="73"/>
      <c r="B95" s="73"/>
      <c r="C95" s="73"/>
      <c r="D95" s="73"/>
      <c r="E95" s="73"/>
    </row>
    <row r="96" spans="1:5" ht="15" customHeight="1" x14ac:dyDescent="0.2">
      <c r="A96" s="73"/>
      <c r="B96" s="73"/>
      <c r="C96" s="73"/>
      <c r="D96" s="73"/>
      <c r="E96" s="73"/>
    </row>
    <row r="97" spans="1:5" ht="15" customHeight="1" x14ac:dyDescent="0.2">
      <c r="A97" s="73"/>
      <c r="B97" s="73"/>
      <c r="C97" s="73"/>
      <c r="D97" s="73"/>
      <c r="E97" s="73"/>
    </row>
    <row r="98" spans="1:5" ht="15" customHeight="1" x14ac:dyDescent="0.2">
      <c r="A98" s="73"/>
      <c r="B98" s="73"/>
      <c r="C98" s="73"/>
      <c r="D98" s="73"/>
      <c r="E98" s="73"/>
    </row>
    <row r="99" spans="1:5" ht="15" customHeight="1" x14ac:dyDescent="0.2">
      <c r="A99" s="73"/>
      <c r="B99" s="73"/>
      <c r="C99" s="73"/>
      <c r="D99" s="73"/>
      <c r="E99" s="73"/>
    </row>
    <row r="100" spans="1:5" ht="15" customHeight="1" x14ac:dyDescent="0.2">
      <c r="A100" s="73"/>
      <c r="B100" s="73"/>
      <c r="C100" s="73"/>
      <c r="D100" s="73"/>
      <c r="E100" s="73"/>
    </row>
    <row r="101" spans="1:5" ht="15" customHeight="1" x14ac:dyDescent="0.2">
      <c r="A101" s="73"/>
      <c r="B101" s="73"/>
      <c r="C101" s="73"/>
      <c r="D101" s="73"/>
      <c r="E101" s="73"/>
    </row>
    <row r="102" spans="1:5" ht="15" customHeight="1" x14ac:dyDescent="0.2">
      <c r="A102" s="73"/>
      <c r="B102" s="73"/>
      <c r="C102" s="73"/>
      <c r="D102" s="73"/>
      <c r="E102" s="73"/>
    </row>
    <row r="103" spans="1:5" ht="15" customHeight="1" x14ac:dyDescent="0.2">
      <c r="A103" s="74"/>
      <c r="B103" s="75"/>
      <c r="C103" s="74"/>
      <c r="D103" s="74"/>
      <c r="E103" s="74"/>
    </row>
    <row r="104" spans="1:5" ht="15" customHeight="1" x14ac:dyDescent="0.2">
      <c r="A104" s="74"/>
      <c r="B104" s="75"/>
      <c r="C104" s="74"/>
      <c r="D104" s="74"/>
      <c r="E104" s="74"/>
    </row>
    <row r="105" spans="1:5" ht="15" customHeight="1" x14ac:dyDescent="0.2">
      <c r="A105" s="74"/>
      <c r="B105" s="75"/>
      <c r="C105" s="74"/>
      <c r="D105" s="74"/>
      <c r="E105" s="74"/>
    </row>
    <row r="106" spans="1:5" ht="15" customHeight="1" x14ac:dyDescent="0.25">
      <c r="A106" s="38" t="s">
        <v>1</v>
      </c>
      <c r="B106" s="76"/>
      <c r="C106" s="39"/>
      <c r="D106" s="39"/>
      <c r="E106" s="39"/>
    </row>
    <row r="107" spans="1:5" ht="15" customHeight="1" x14ac:dyDescent="0.2">
      <c r="A107" s="40" t="s">
        <v>56</v>
      </c>
      <c r="B107" s="39"/>
      <c r="C107" s="39"/>
      <c r="D107" s="39"/>
      <c r="E107" s="41" t="s">
        <v>57</v>
      </c>
    </row>
    <row r="108" spans="1:5" ht="15" customHeight="1" x14ac:dyDescent="0.25">
      <c r="A108" s="44"/>
      <c r="B108" s="77"/>
      <c r="C108" s="60"/>
      <c r="D108" s="60"/>
      <c r="E108" s="78"/>
    </row>
    <row r="109" spans="1:5" ht="15" customHeight="1" x14ac:dyDescent="0.2">
      <c r="B109" s="79" t="s">
        <v>39</v>
      </c>
      <c r="C109" s="79" t="s">
        <v>40</v>
      </c>
      <c r="D109" s="80" t="s">
        <v>41</v>
      </c>
      <c r="E109" s="81" t="s">
        <v>42</v>
      </c>
    </row>
    <row r="110" spans="1:5" ht="15" customHeight="1" x14ac:dyDescent="0.2">
      <c r="B110" s="82">
        <v>110595823</v>
      </c>
      <c r="C110" s="83"/>
      <c r="D110" s="84" t="s">
        <v>58</v>
      </c>
      <c r="E110" s="50">
        <v>8108804.5800000001</v>
      </c>
    </row>
    <row r="111" spans="1:5" ht="15" customHeight="1" x14ac:dyDescent="0.2">
      <c r="B111" s="82">
        <v>110595113</v>
      </c>
      <c r="C111" s="83"/>
      <c r="D111" s="85" t="s">
        <v>59</v>
      </c>
      <c r="E111" s="50">
        <v>172030.57</v>
      </c>
    </row>
    <row r="112" spans="1:5" ht="15" customHeight="1" x14ac:dyDescent="0.2">
      <c r="B112" s="86"/>
      <c r="C112" s="87" t="s">
        <v>44</v>
      </c>
      <c r="D112" s="88"/>
      <c r="E112" s="89">
        <f>SUM(E110:E111)</f>
        <v>8280835.1500000004</v>
      </c>
    </row>
    <row r="113" spans="1:5" ht="15" customHeight="1" x14ac:dyDescent="0.2"/>
    <row r="114" spans="1:5" ht="15" customHeight="1" x14ac:dyDescent="0.25">
      <c r="A114" s="38" t="s">
        <v>17</v>
      </c>
    </row>
    <row r="115" spans="1:5" ht="15" customHeight="1" x14ac:dyDescent="0.2">
      <c r="A115" s="40" t="s">
        <v>56</v>
      </c>
      <c r="B115" s="39"/>
      <c r="C115" s="39"/>
      <c r="D115" s="39"/>
      <c r="E115" s="41" t="s">
        <v>57</v>
      </c>
    </row>
    <row r="116" spans="1:5" ht="15" customHeight="1" x14ac:dyDescent="0.2"/>
    <row r="117" spans="1:5" ht="15" customHeight="1" x14ac:dyDescent="0.2">
      <c r="C117" s="45" t="s">
        <v>40</v>
      </c>
      <c r="D117" s="90" t="s">
        <v>50</v>
      </c>
      <c r="E117" s="45" t="s">
        <v>42</v>
      </c>
    </row>
    <row r="118" spans="1:5" ht="15" customHeight="1" x14ac:dyDescent="0.2">
      <c r="C118" s="91">
        <v>2212</v>
      </c>
      <c r="D118" s="84" t="s">
        <v>60</v>
      </c>
      <c r="E118" s="50">
        <v>172030.57</v>
      </c>
    </row>
    <row r="119" spans="1:5" ht="15" customHeight="1" x14ac:dyDescent="0.2">
      <c r="C119" s="91">
        <v>2212</v>
      </c>
      <c r="D119" s="84" t="s">
        <v>61</v>
      </c>
      <c r="E119" s="50">
        <v>8108804.5800000001</v>
      </c>
    </row>
    <row r="120" spans="1:5" ht="15" customHeight="1" x14ac:dyDescent="0.2">
      <c r="C120" s="52" t="s">
        <v>44</v>
      </c>
      <c r="D120" s="92"/>
      <c r="E120" s="93">
        <f>SUM(E118:E119)</f>
        <v>8280835.1500000004</v>
      </c>
    </row>
    <row r="121" spans="1:5" ht="15" customHeight="1" x14ac:dyDescent="0.2"/>
    <row r="122" spans="1:5" ht="15" customHeight="1" x14ac:dyDescent="0.2"/>
    <row r="123" spans="1:5" ht="15" customHeight="1" x14ac:dyDescent="0.25">
      <c r="A123" s="34" t="s">
        <v>62</v>
      </c>
    </row>
    <row r="124" spans="1:5" ht="15" customHeight="1" x14ac:dyDescent="0.2">
      <c r="A124" s="35" t="s">
        <v>34</v>
      </c>
      <c r="B124" s="35"/>
      <c r="C124" s="35"/>
      <c r="D124" s="35"/>
      <c r="E124" s="35"/>
    </row>
    <row r="125" spans="1:5" ht="15" customHeight="1" x14ac:dyDescent="0.2">
      <c r="A125" s="35" t="s">
        <v>63</v>
      </c>
      <c r="B125" s="35"/>
      <c r="C125" s="35"/>
      <c r="D125" s="35"/>
      <c r="E125" s="35"/>
    </row>
    <row r="126" spans="1:5" ht="15" customHeight="1" x14ac:dyDescent="0.2">
      <c r="A126" s="73" t="s">
        <v>64</v>
      </c>
      <c r="B126" s="73"/>
      <c r="C126" s="73"/>
      <c r="D126" s="73"/>
      <c r="E126" s="73"/>
    </row>
    <row r="127" spans="1:5" ht="15" customHeight="1" x14ac:dyDescent="0.2">
      <c r="A127" s="73"/>
      <c r="B127" s="73"/>
      <c r="C127" s="73"/>
      <c r="D127" s="73"/>
      <c r="E127" s="73"/>
    </row>
    <row r="128" spans="1:5" ht="15" customHeight="1" x14ac:dyDescent="0.2">
      <c r="A128" s="73"/>
      <c r="B128" s="73"/>
      <c r="C128" s="73"/>
      <c r="D128" s="73"/>
      <c r="E128" s="73"/>
    </row>
    <row r="129" spans="1:5" ht="15" customHeight="1" x14ac:dyDescent="0.2">
      <c r="A129" s="73"/>
      <c r="B129" s="73"/>
      <c r="C129" s="73"/>
      <c r="D129" s="73"/>
      <c r="E129" s="73"/>
    </row>
    <row r="130" spans="1:5" ht="15" customHeight="1" x14ac:dyDescent="0.2">
      <c r="A130" s="73"/>
      <c r="B130" s="73"/>
      <c r="C130" s="73"/>
      <c r="D130" s="73"/>
      <c r="E130" s="73"/>
    </row>
    <row r="131" spans="1:5" ht="15" customHeight="1" x14ac:dyDescent="0.2">
      <c r="A131" s="73"/>
      <c r="B131" s="73"/>
      <c r="C131" s="73"/>
      <c r="D131" s="73"/>
      <c r="E131" s="73"/>
    </row>
    <row r="132" spans="1:5" ht="15" customHeight="1" x14ac:dyDescent="0.2">
      <c r="A132" s="73"/>
      <c r="B132" s="73"/>
      <c r="C132" s="73"/>
      <c r="D132" s="73"/>
      <c r="E132" s="73"/>
    </row>
    <row r="133" spans="1:5" ht="15" customHeight="1" x14ac:dyDescent="0.2">
      <c r="A133" s="73"/>
      <c r="B133" s="73"/>
      <c r="C133" s="73"/>
      <c r="D133" s="73"/>
      <c r="E133" s="73"/>
    </row>
    <row r="134" spans="1:5" ht="15" customHeight="1" x14ac:dyDescent="0.2">
      <c r="A134" s="74"/>
      <c r="B134" s="75"/>
      <c r="C134" s="74"/>
      <c r="D134" s="74"/>
      <c r="E134" s="74"/>
    </row>
    <row r="135" spans="1:5" ht="15" customHeight="1" x14ac:dyDescent="0.25">
      <c r="A135" s="38" t="s">
        <v>1</v>
      </c>
      <c r="B135" s="76"/>
      <c r="C135" s="39"/>
      <c r="D135" s="39"/>
      <c r="E135" s="39"/>
    </row>
    <row r="136" spans="1:5" ht="15" customHeight="1" x14ac:dyDescent="0.2">
      <c r="A136" s="94" t="s">
        <v>65</v>
      </c>
      <c r="B136" s="39"/>
      <c r="C136" s="39"/>
      <c r="D136" s="39"/>
      <c r="E136" s="41" t="s">
        <v>66</v>
      </c>
    </row>
    <row r="137" spans="1:5" ht="15" customHeight="1" x14ac:dyDescent="0.25">
      <c r="A137" s="44"/>
      <c r="B137" s="77"/>
      <c r="C137" s="60"/>
      <c r="D137" s="60"/>
      <c r="E137" s="78"/>
    </row>
    <row r="138" spans="1:5" ht="15" customHeight="1" x14ac:dyDescent="0.2">
      <c r="B138" s="79" t="s">
        <v>39</v>
      </c>
      <c r="C138" s="79" t="s">
        <v>40</v>
      </c>
      <c r="D138" s="80" t="s">
        <v>41</v>
      </c>
      <c r="E138" s="81" t="s">
        <v>42</v>
      </c>
    </row>
    <row r="139" spans="1:5" ht="15" customHeight="1" x14ac:dyDescent="0.2">
      <c r="B139" s="82">
        <v>110595113</v>
      </c>
      <c r="C139" s="83"/>
      <c r="D139" s="95" t="s">
        <v>59</v>
      </c>
      <c r="E139" s="50">
        <v>211975.88</v>
      </c>
    </row>
    <row r="140" spans="1:5" ht="15" customHeight="1" x14ac:dyDescent="0.2">
      <c r="B140" s="86"/>
      <c r="C140" s="87" t="s">
        <v>44</v>
      </c>
      <c r="D140" s="88"/>
      <c r="E140" s="89">
        <f>SUM(E139:E139)</f>
        <v>211975.88</v>
      </c>
    </row>
    <row r="141" spans="1:5" ht="15" customHeight="1" x14ac:dyDescent="0.2"/>
    <row r="142" spans="1:5" ht="15" customHeight="1" x14ac:dyDescent="0.25">
      <c r="A142" s="96" t="s">
        <v>17</v>
      </c>
      <c r="B142" s="60"/>
      <c r="C142" s="60"/>
      <c r="D142" s="60"/>
      <c r="E142" s="60"/>
    </row>
    <row r="143" spans="1:5" ht="15" customHeight="1" x14ac:dyDescent="0.2">
      <c r="A143" s="97" t="s">
        <v>67</v>
      </c>
      <c r="E143" t="s">
        <v>68</v>
      </c>
    </row>
    <row r="144" spans="1:5" ht="15" customHeight="1" x14ac:dyDescent="0.25">
      <c r="A144" s="96"/>
      <c r="B144" s="44"/>
      <c r="C144" s="60"/>
      <c r="D144" s="60"/>
      <c r="E144" s="78"/>
    </row>
    <row r="145" spans="1:7" ht="15" customHeight="1" x14ac:dyDescent="0.2">
      <c r="A145" s="98"/>
      <c r="B145" s="98"/>
      <c r="C145" s="79" t="s">
        <v>40</v>
      </c>
      <c r="D145" s="90" t="s">
        <v>50</v>
      </c>
      <c r="E145" s="81" t="s">
        <v>42</v>
      </c>
    </row>
    <row r="146" spans="1:7" ht="15" customHeight="1" x14ac:dyDescent="0.2">
      <c r="A146" s="99"/>
      <c r="B146" s="100"/>
      <c r="C146" s="101">
        <v>6172</v>
      </c>
      <c r="D146" s="84" t="s">
        <v>69</v>
      </c>
      <c r="E146" s="102">
        <f>147800.17+36950.04+13302.02</f>
        <v>198052.23</v>
      </c>
    </row>
    <row r="147" spans="1:7" ht="15" customHeight="1" x14ac:dyDescent="0.2">
      <c r="A147" s="99"/>
      <c r="B147" s="100"/>
      <c r="C147" s="101">
        <v>6172</v>
      </c>
      <c r="D147" s="84" t="s">
        <v>70</v>
      </c>
      <c r="E147" s="102">
        <v>1875.39</v>
      </c>
    </row>
    <row r="148" spans="1:7" ht="15" customHeight="1" x14ac:dyDescent="0.2">
      <c r="A148" s="103"/>
      <c r="B148" s="100"/>
      <c r="C148" s="87" t="s">
        <v>44</v>
      </c>
      <c r="D148" s="88"/>
      <c r="E148" s="89">
        <f>SUM(E146:E147)</f>
        <v>199927.62000000002</v>
      </c>
      <c r="G148" s="58">
        <f>+E140-E148</f>
        <v>12048.25999999998</v>
      </c>
    </row>
    <row r="149" spans="1:7" ht="15" customHeight="1" x14ac:dyDescent="0.2"/>
    <row r="150" spans="1:7" ht="15" customHeight="1" x14ac:dyDescent="0.25">
      <c r="A150" s="96" t="s">
        <v>17</v>
      </c>
      <c r="B150" s="60"/>
      <c r="C150" s="60"/>
      <c r="D150" s="60"/>
      <c r="E150" s="60"/>
    </row>
    <row r="151" spans="1:7" ht="15" customHeight="1" x14ac:dyDescent="0.2">
      <c r="A151" s="97" t="s">
        <v>71</v>
      </c>
      <c r="B151" s="60"/>
      <c r="C151" s="60"/>
      <c r="D151" s="60"/>
      <c r="E151" s="61" t="s">
        <v>72</v>
      </c>
    </row>
    <row r="152" spans="1:7" ht="15" customHeight="1" x14ac:dyDescent="0.25">
      <c r="A152" s="96"/>
      <c r="B152" s="44"/>
      <c r="C152" s="60"/>
      <c r="D152" s="60"/>
      <c r="E152" s="78"/>
    </row>
    <row r="153" spans="1:7" ht="15" customHeight="1" x14ac:dyDescent="0.2">
      <c r="A153" s="104"/>
      <c r="B153" s="104"/>
      <c r="C153" s="79" t="s">
        <v>40</v>
      </c>
      <c r="D153" s="90" t="s">
        <v>50</v>
      </c>
      <c r="E153" s="81" t="s">
        <v>42</v>
      </c>
    </row>
    <row r="154" spans="1:7" ht="15" customHeight="1" x14ac:dyDescent="0.2">
      <c r="A154" s="103"/>
      <c r="B154" s="105"/>
      <c r="C154" s="106">
        <v>6409</v>
      </c>
      <c r="D154" s="84" t="s">
        <v>73</v>
      </c>
      <c r="E154" s="107">
        <v>12048.26</v>
      </c>
    </row>
    <row r="155" spans="1:7" ht="15" customHeight="1" x14ac:dyDescent="0.2">
      <c r="A155" s="108"/>
      <c r="B155" s="109"/>
      <c r="C155" s="87" t="s">
        <v>44</v>
      </c>
      <c r="D155" s="88"/>
      <c r="E155" s="89">
        <f>E154</f>
        <v>12048.26</v>
      </c>
    </row>
    <row r="156" spans="1:7" ht="15" customHeight="1" x14ac:dyDescent="0.2"/>
    <row r="157" spans="1:7" ht="15" customHeight="1" x14ac:dyDescent="0.2"/>
    <row r="158" spans="1:7" ht="15" customHeight="1" x14ac:dyDescent="0.25">
      <c r="A158" s="34" t="s">
        <v>74</v>
      </c>
    </row>
    <row r="159" spans="1:7" ht="15" customHeight="1" x14ac:dyDescent="0.2">
      <c r="A159" s="110" t="s">
        <v>34</v>
      </c>
      <c r="B159" s="110"/>
      <c r="C159" s="110"/>
      <c r="D159" s="110"/>
      <c r="E159" s="110"/>
    </row>
    <row r="160" spans="1:7" ht="15" customHeight="1" x14ac:dyDescent="0.2">
      <c r="A160" s="35" t="s">
        <v>75</v>
      </c>
      <c r="B160" s="35"/>
      <c r="C160" s="35"/>
      <c r="D160" s="35"/>
      <c r="E160" s="35"/>
    </row>
    <row r="161" spans="1:5" ht="15" customHeight="1" x14ac:dyDescent="0.2">
      <c r="A161" s="36" t="s">
        <v>76</v>
      </c>
      <c r="B161" s="36"/>
      <c r="C161" s="36"/>
      <c r="D161" s="36"/>
      <c r="E161" s="36"/>
    </row>
    <row r="162" spans="1:5" ht="15" customHeight="1" x14ac:dyDescent="0.2">
      <c r="A162" s="36"/>
      <c r="B162" s="36"/>
      <c r="C162" s="36"/>
      <c r="D162" s="36"/>
      <c r="E162" s="36"/>
    </row>
    <row r="163" spans="1:5" ht="15" customHeight="1" x14ac:dyDescent="0.2">
      <c r="A163" s="36"/>
      <c r="B163" s="36"/>
      <c r="C163" s="36"/>
      <c r="D163" s="36"/>
      <c r="E163" s="36"/>
    </row>
    <row r="164" spans="1:5" ht="15" customHeight="1" x14ac:dyDescent="0.2">
      <c r="A164" s="36"/>
      <c r="B164" s="36"/>
      <c r="C164" s="36"/>
      <c r="D164" s="36"/>
      <c r="E164" s="36"/>
    </row>
    <row r="165" spans="1:5" ht="15" customHeight="1" x14ac:dyDescent="0.2">
      <c r="A165" s="36"/>
      <c r="B165" s="36"/>
      <c r="C165" s="36"/>
      <c r="D165" s="36"/>
      <c r="E165" s="36"/>
    </row>
    <row r="166" spans="1:5" ht="15" customHeight="1" x14ac:dyDescent="0.2">
      <c r="A166" s="111"/>
      <c r="B166" s="111"/>
      <c r="C166" s="111"/>
      <c r="D166" s="111"/>
      <c r="E166" s="111"/>
    </row>
    <row r="167" spans="1:5" ht="15" customHeight="1" x14ac:dyDescent="0.25">
      <c r="A167" s="38" t="s">
        <v>1</v>
      </c>
      <c r="B167" s="39"/>
      <c r="C167" s="39"/>
      <c r="D167" s="39"/>
      <c r="E167" s="39"/>
    </row>
    <row r="168" spans="1:5" ht="15" customHeight="1" x14ac:dyDescent="0.2">
      <c r="A168" s="40" t="s">
        <v>71</v>
      </c>
      <c r="B168" s="44"/>
      <c r="C168" s="44"/>
      <c r="D168" s="44"/>
      <c r="E168" s="44" t="s">
        <v>72</v>
      </c>
    </row>
    <row r="169" spans="1:5" ht="15" customHeight="1" x14ac:dyDescent="0.25">
      <c r="A169" s="42"/>
      <c r="B169" s="38"/>
      <c r="C169" s="39"/>
      <c r="D169" s="39"/>
      <c r="E169" s="43"/>
    </row>
    <row r="170" spans="1:5" ht="15" customHeight="1" x14ac:dyDescent="0.2">
      <c r="B170" s="45" t="s">
        <v>39</v>
      </c>
      <c r="C170" s="45" t="s">
        <v>40</v>
      </c>
      <c r="D170" s="46" t="s">
        <v>41</v>
      </c>
      <c r="E170" s="45" t="s">
        <v>42</v>
      </c>
    </row>
    <row r="171" spans="1:5" ht="15" customHeight="1" x14ac:dyDescent="0.2">
      <c r="B171" s="47">
        <v>15091</v>
      </c>
      <c r="C171" s="48"/>
      <c r="D171" s="49" t="s">
        <v>43</v>
      </c>
      <c r="E171" s="50">
        <v>21659</v>
      </c>
    </row>
    <row r="172" spans="1:5" ht="15" customHeight="1" x14ac:dyDescent="0.2">
      <c r="B172" s="51"/>
      <c r="C172" s="52" t="s">
        <v>44</v>
      </c>
      <c r="D172" s="53"/>
      <c r="E172" s="54">
        <f>SUM(E171:E171)</f>
        <v>21659</v>
      </c>
    </row>
    <row r="173" spans="1:5" ht="15" customHeight="1" x14ac:dyDescent="0.2"/>
    <row r="174" spans="1:5" ht="15" customHeight="1" x14ac:dyDescent="0.25">
      <c r="A174" s="38" t="s">
        <v>17</v>
      </c>
      <c r="B174" s="39"/>
      <c r="C174" s="39"/>
      <c r="D174" s="39"/>
      <c r="E174" s="42"/>
    </row>
    <row r="175" spans="1:5" ht="15" customHeight="1" x14ac:dyDescent="0.2">
      <c r="A175" s="97" t="s">
        <v>77</v>
      </c>
      <c r="B175" s="44"/>
      <c r="C175" s="44"/>
      <c r="D175" s="44"/>
      <c r="E175" s="44" t="s">
        <v>78</v>
      </c>
    </row>
    <row r="176" spans="1:5" ht="15" customHeight="1" x14ac:dyDescent="0.25">
      <c r="A176" s="42"/>
      <c r="B176" s="38"/>
      <c r="C176" s="39"/>
      <c r="D176" s="39"/>
      <c r="E176" s="43"/>
    </row>
    <row r="177" spans="1:5" ht="15" customHeight="1" x14ac:dyDescent="0.2">
      <c r="B177" s="45" t="s">
        <v>39</v>
      </c>
      <c r="C177" s="45" t="s">
        <v>40</v>
      </c>
      <c r="D177" s="46" t="s">
        <v>41</v>
      </c>
      <c r="E177" s="45" t="s">
        <v>42</v>
      </c>
    </row>
    <row r="178" spans="1:5" ht="15" customHeight="1" x14ac:dyDescent="0.2">
      <c r="B178" s="47">
        <v>15091</v>
      </c>
      <c r="C178" s="64"/>
      <c r="D178" s="72" t="s">
        <v>45</v>
      </c>
      <c r="E178" s="50">
        <v>21659</v>
      </c>
    </row>
    <row r="179" spans="1:5" ht="15" customHeight="1" x14ac:dyDescent="0.2">
      <c r="B179" s="65"/>
      <c r="C179" s="52" t="s">
        <v>44</v>
      </c>
      <c r="D179" s="53"/>
      <c r="E179" s="54">
        <f>SUM(E178:E178)</f>
        <v>21659</v>
      </c>
    </row>
    <row r="180" spans="1:5" ht="15" customHeight="1" x14ac:dyDescent="0.2"/>
    <row r="181" spans="1:5" ht="15" customHeight="1" x14ac:dyDescent="0.2"/>
    <row r="182" spans="1:5" ht="15" customHeight="1" x14ac:dyDescent="0.25">
      <c r="A182" s="34" t="s">
        <v>79</v>
      </c>
    </row>
    <row r="183" spans="1:5" ht="15" customHeight="1" x14ac:dyDescent="0.2">
      <c r="A183" s="35" t="s">
        <v>34</v>
      </c>
      <c r="B183" s="35"/>
      <c r="C183" s="35"/>
      <c r="D183" s="35"/>
      <c r="E183" s="35"/>
    </row>
    <row r="184" spans="1:5" ht="15" customHeight="1" x14ac:dyDescent="0.2">
      <c r="A184" s="35" t="s">
        <v>80</v>
      </c>
      <c r="B184" s="35"/>
      <c r="C184" s="35"/>
      <c r="D184" s="35"/>
      <c r="E184" s="35"/>
    </row>
    <row r="185" spans="1:5" ht="15" customHeight="1" x14ac:dyDescent="0.2">
      <c r="A185" s="73" t="s">
        <v>81</v>
      </c>
      <c r="B185" s="73"/>
      <c r="C185" s="73"/>
      <c r="D185" s="73"/>
      <c r="E185" s="73"/>
    </row>
    <row r="186" spans="1:5" ht="15" customHeight="1" x14ac:dyDescent="0.2">
      <c r="A186" s="73"/>
      <c r="B186" s="73"/>
      <c r="C186" s="73"/>
      <c r="D186" s="73"/>
      <c r="E186" s="73"/>
    </row>
    <row r="187" spans="1:5" ht="15" customHeight="1" x14ac:dyDescent="0.2">
      <c r="A187" s="73"/>
      <c r="B187" s="73"/>
      <c r="C187" s="73"/>
      <c r="D187" s="73"/>
      <c r="E187" s="73"/>
    </row>
    <row r="188" spans="1:5" ht="15" customHeight="1" x14ac:dyDescent="0.2">
      <c r="A188" s="73"/>
      <c r="B188" s="73"/>
      <c r="C188" s="73"/>
      <c r="D188" s="73"/>
      <c r="E188" s="73"/>
    </row>
    <row r="189" spans="1:5" ht="15" customHeight="1" x14ac:dyDescent="0.2">
      <c r="A189" s="73"/>
      <c r="B189" s="73"/>
      <c r="C189" s="73"/>
      <c r="D189" s="73"/>
      <c r="E189" s="73"/>
    </row>
    <row r="190" spans="1:5" ht="15" customHeight="1" x14ac:dyDescent="0.2">
      <c r="A190" s="73"/>
      <c r="B190" s="73"/>
      <c r="C190" s="73"/>
      <c r="D190" s="73"/>
      <c r="E190" s="73"/>
    </row>
    <row r="191" spans="1:5" ht="15" customHeight="1" x14ac:dyDescent="0.2">
      <c r="A191" s="73"/>
      <c r="B191" s="73"/>
      <c r="C191" s="73"/>
      <c r="D191" s="73"/>
      <c r="E191" s="73"/>
    </row>
    <row r="192" spans="1:5" ht="15" customHeight="1" x14ac:dyDescent="0.2">
      <c r="A192" s="73"/>
      <c r="B192" s="73"/>
      <c r="C192" s="73"/>
      <c r="D192" s="73"/>
      <c r="E192" s="73"/>
    </row>
    <row r="193" spans="1:5" ht="15" customHeight="1" x14ac:dyDescent="0.2">
      <c r="A193" s="73"/>
      <c r="B193" s="73"/>
      <c r="C193" s="73"/>
      <c r="D193" s="73"/>
      <c r="E193" s="73"/>
    </row>
    <row r="194" spans="1:5" ht="15" customHeight="1" x14ac:dyDescent="0.2">
      <c r="A194" s="73"/>
      <c r="B194" s="73"/>
      <c r="C194" s="73"/>
      <c r="D194" s="73"/>
      <c r="E194" s="73"/>
    </row>
    <row r="195" spans="1:5" ht="15" customHeight="1" x14ac:dyDescent="0.2">
      <c r="A195" s="73"/>
      <c r="B195" s="73"/>
      <c r="C195" s="73"/>
      <c r="D195" s="73"/>
      <c r="E195" s="73"/>
    </row>
    <row r="196" spans="1:5" ht="15" customHeight="1" x14ac:dyDescent="0.2">
      <c r="A196" s="73"/>
      <c r="B196" s="73"/>
      <c r="C196" s="73"/>
      <c r="D196" s="73"/>
      <c r="E196" s="73"/>
    </row>
    <row r="197" spans="1:5" ht="15" customHeight="1" x14ac:dyDescent="0.2">
      <c r="A197" s="74"/>
      <c r="B197" s="75"/>
      <c r="C197" s="74"/>
      <c r="D197" s="74"/>
      <c r="E197" s="74"/>
    </row>
    <row r="198" spans="1:5" ht="15" customHeight="1" x14ac:dyDescent="0.25">
      <c r="A198" s="38" t="s">
        <v>1</v>
      </c>
      <c r="B198" s="76"/>
      <c r="C198" s="39"/>
      <c r="D198" s="39"/>
      <c r="E198" s="39"/>
    </row>
    <row r="199" spans="1:5" ht="15" customHeight="1" x14ac:dyDescent="0.2">
      <c r="A199" s="40" t="s">
        <v>71</v>
      </c>
      <c r="B199" s="76"/>
      <c r="C199" s="39"/>
      <c r="D199" s="39"/>
      <c r="E199" s="41" t="s">
        <v>72</v>
      </c>
    </row>
    <row r="200" spans="1:5" ht="15" customHeight="1" x14ac:dyDescent="0.25">
      <c r="A200" s="44"/>
      <c r="B200" s="77"/>
      <c r="C200" s="60"/>
      <c r="D200" s="60"/>
      <c r="E200" s="78"/>
    </row>
    <row r="201" spans="1:5" ht="15" customHeight="1" x14ac:dyDescent="0.2">
      <c r="B201" s="79" t="s">
        <v>39</v>
      </c>
      <c r="C201" s="79" t="s">
        <v>40</v>
      </c>
      <c r="D201" s="80" t="s">
        <v>41</v>
      </c>
      <c r="E201" s="81" t="s">
        <v>42</v>
      </c>
    </row>
    <row r="202" spans="1:5" ht="15" customHeight="1" x14ac:dyDescent="0.2">
      <c r="B202" s="82">
        <v>107117968</v>
      </c>
      <c r="C202" s="83"/>
      <c r="D202" s="112" t="s">
        <v>82</v>
      </c>
      <c r="E202" s="50">
        <v>50996.639999999999</v>
      </c>
    </row>
    <row r="203" spans="1:5" ht="15" customHeight="1" x14ac:dyDescent="0.2">
      <c r="B203" s="82">
        <v>107517969</v>
      </c>
      <c r="C203" s="83"/>
      <c r="D203" s="112" t="s">
        <v>82</v>
      </c>
      <c r="E203" s="50">
        <v>866942.79</v>
      </c>
    </row>
    <row r="204" spans="1:5" ht="15" customHeight="1" x14ac:dyDescent="0.2">
      <c r="B204" s="82">
        <v>107117015</v>
      </c>
      <c r="C204" s="83"/>
      <c r="D204" s="49" t="s">
        <v>43</v>
      </c>
      <c r="E204" s="50">
        <v>79828.320000000007</v>
      </c>
    </row>
    <row r="205" spans="1:5" ht="15" customHeight="1" x14ac:dyDescent="0.2">
      <c r="B205" s="82">
        <v>107517016</v>
      </c>
      <c r="C205" s="83"/>
      <c r="D205" s="113" t="s">
        <v>43</v>
      </c>
      <c r="E205" s="50">
        <v>1357081.35</v>
      </c>
    </row>
    <row r="206" spans="1:5" ht="15" customHeight="1" x14ac:dyDescent="0.2">
      <c r="B206" s="86"/>
      <c r="C206" s="87" t="s">
        <v>44</v>
      </c>
      <c r="D206" s="88"/>
      <c r="E206" s="89">
        <f>SUM(E202:E205)</f>
        <v>2354849.1</v>
      </c>
    </row>
    <row r="207" spans="1:5" ht="15" customHeight="1" x14ac:dyDescent="0.2"/>
    <row r="208" spans="1:5" ht="15" customHeight="1" x14ac:dyDescent="0.2"/>
    <row r="209" spans="1:5" ht="15" customHeight="1" x14ac:dyDescent="0.25">
      <c r="A209" s="96" t="s">
        <v>1</v>
      </c>
      <c r="B209" s="114"/>
      <c r="C209" s="115"/>
      <c r="D209" s="115"/>
      <c r="E209" s="115"/>
    </row>
    <row r="210" spans="1:5" ht="15" customHeight="1" x14ac:dyDescent="0.2">
      <c r="A210" s="97" t="s">
        <v>83</v>
      </c>
      <c r="B210" s="116"/>
      <c r="C210" s="116"/>
      <c r="D210" s="116"/>
      <c r="E210" s="44" t="s">
        <v>84</v>
      </c>
    </row>
    <row r="211" spans="1:5" ht="15" customHeight="1" x14ac:dyDescent="0.2">
      <c r="A211" s="116"/>
      <c r="B211" s="117"/>
      <c r="C211" s="116"/>
      <c r="D211" s="116"/>
      <c r="E211" s="78"/>
    </row>
    <row r="212" spans="1:5" ht="15" customHeight="1" x14ac:dyDescent="0.2">
      <c r="B212" s="104"/>
      <c r="C212" s="118" t="s">
        <v>40</v>
      </c>
      <c r="D212" s="80" t="s">
        <v>41</v>
      </c>
      <c r="E212" s="45" t="s">
        <v>42</v>
      </c>
    </row>
    <row r="213" spans="1:5" ht="15" customHeight="1" x14ac:dyDescent="0.2">
      <c r="B213" s="119"/>
      <c r="C213" s="118">
        <v>6172</v>
      </c>
      <c r="D213" s="112" t="s">
        <v>85</v>
      </c>
      <c r="E213" s="120">
        <v>2354849.1</v>
      </c>
    </row>
    <row r="214" spans="1:5" ht="15" customHeight="1" x14ac:dyDescent="0.2">
      <c r="B214" s="121"/>
      <c r="C214" s="52" t="s">
        <v>44</v>
      </c>
      <c r="D214" s="92"/>
      <c r="E214" s="93">
        <f>SUM(E213:E213)</f>
        <v>2354849.1</v>
      </c>
    </row>
    <row r="215" spans="1:5" ht="15" customHeight="1" x14ac:dyDescent="0.2"/>
    <row r="216" spans="1:5" ht="15" customHeight="1" x14ac:dyDescent="0.25">
      <c r="A216" s="96" t="s">
        <v>17</v>
      </c>
      <c r="B216" s="60"/>
      <c r="C216" s="60"/>
      <c r="D216" s="60"/>
      <c r="E216" s="60"/>
    </row>
    <row r="217" spans="1:5" ht="15" customHeight="1" x14ac:dyDescent="0.2">
      <c r="A217" s="97" t="s">
        <v>83</v>
      </c>
      <c r="B217" s="116"/>
      <c r="C217" s="116"/>
      <c r="D217" s="116"/>
      <c r="E217" s="44" t="s">
        <v>84</v>
      </c>
    </row>
    <row r="218" spans="1:5" ht="15" customHeight="1" x14ac:dyDescent="0.25">
      <c r="A218" s="96"/>
      <c r="B218" s="44"/>
      <c r="C218" s="60"/>
      <c r="D218" s="60"/>
      <c r="E218" s="78"/>
    </row>
    <row r="219" spans="1:5" ht="15" customHeight="1" x14ac:dyDescent="0.2">
      <c r="A219" s="104"/>
      <c r="B219" s="45" t="s">
        <v>39</v>
      </c>
      <c r="C219" s="79" t="s">
        <v>40</v>
      </c>
      <c r="D219" s="122" t="s">
        <v>41</v>
      </c>
      <c r="E219" s="81" t="s">
        <v>42</v>
      </c>
    </row>
    <row r="220" spans="1:5" ht="15" customHeight="1" x14ac:dyDescent="0.2">
      <c r="A220" s="123"/>
      <c r="B220" s="82">
        <v>107117968</v>
      </c>
      <c r="C220" s="91"/>
      <c r="D220" s="84" t="s">
        <v>86</v>
      </c>
      <c r="E220" s="50">
        <v>50996.639999999999</v>
      </c>
    </row>
    <row r="221" spans="1:5" ht="15" customHeight="1" x14ac:dyDescent="0.2">
      <c r="A221" s="123"/>
      <c r="B221" s="82">
        <v>107517969</v>
      </c>
      <c r="C221" s="91"/>
      <c r="D221" s="84" t="s">
        <v>86</v>
      </c>
      <c r="E221" s="50">
        <v>866942.79</v>
      </c>
    </row>
    <row r="222" spans="1:5" ht="15" customHeight="1" x14ac:dyDescent="0.2">
      <c r="A222" s="123"/>
      <c r="B222" s="82">
        <v>107117015</v>
      </c>
      <c r="C222" s="91"/>
      <c r="D222" s="72" t="s">
        <v>45</v>
      </c>
      <c r="E222" s="50">
        <v>79828.320000000007</v>
      </c>
    </row>
    <row r="223" spans="1:5" ht="15" customHeight="1" x14ac:dyDescent="0.2">
      <c r="A223" s="123"/>
      <c r="B223" s="82">
        <v>107517016</v>
      </c>
      <c r="C223" s="91"/>
      <c r="D223" s="72" t="s">
        <v>45</v>
      </c>
      <c r="E223" s="50">
        <v>1357081.35</v>
      </c>
    </row>
    <row r="224" spans="1:5" ht="15" customHeight="1" x14ac:dyDescent="0.2">
      <c r="A224" s="108"/>
      <c r="B224" s="124"/>
      <c r="C224" s="87" t="s">
        <v>44</v>
      </c>
      <c r="D224" s="125"/>
      <c r="E224" s="126">
        <f>SUM(E220:E223)</f>
        <v>2354849.1</v>
      </c>
    </row>
    <row r="225" spans="1:7" ht="15" customHeight="1" x14ac:dyDescent="0.25">
      <c r="A225" s="96"/>
      <c r="B225" s="44"/>
      <c r="C225" s="60"/>
      <c r="D225" s="60"/>
      <c r="E225" s="78"/>
    </row>
    <row r="226" spans="1:7" ht="15" customHeight="1" x14ac:dyDescent="0.25">
      <c r="A226" s="38" t="s">
        <v>17</v>
      </c>
      <c r="B226" s="76"/>
      <c r="C226" s="39"/>
      <c r="D226" s="39"/>
      <c r="E226" s="44"/>
    </row>
    <row r="227" spans="1:7" ht="15" customHeight="1" x14ac:dyDescent="0.2">
      <c r="A227" s="40" t="s">
        <v>71</v>
      </c>
      <c r="B227" s="76"/>
      <c r="C227" s="39"/>
      <c r="D227" s="39"/>
      <c r="E227" t="s">
        <v>72</v>
      </c>
    </row>
    <row r="228" spans="1:7" ht="15" customHeight="1" x14ac:dyDescent="0.2">
      <c r="A228" s="40"/>
      <c r="B228" s="76"/>
      <c r="C228" s="39"/>
      <c r="D228" s="39"/>
    </row>
    <row r="229" spans="1:7" ht="15" customHeight="1" x14ac:dyDescent="0.2">
      <c r="A229" s="40"/>
      <c r="B229" s="76"/>
      <c r="C229" s="79" t="s">
        <v>40</v>
      </c>
      <c r="D229" s="80" t="s">
        <v>41</v>
      </c>
      <c r="E229" s="81" t="s">
        <v>42</v>
      </c>
    </row>
    <row r="230" spans="1:7" ht="15" customHeight="1" x14ac:dyDescent="0.2">
      <c r="A230" s="40"/>
      <c r="B230" s="76"/>
      <c r="C230" s="106"/>
      <c r="D230" s="112" t="s">
        <v>87</v>
      </c>
      <c r="E230" s="50">
        <v>963699.3</v>
      </c>
    </row>
    <row r="231" spans="1:7" ht="15" customHeight="1" x14ac:dyDescent="0.2">
      <c r="A231" s="40"/>
      <c r="B231" s="76"/>
      <c r="C231" s="87" t="s">
        <v>44</v>
      </c>
      <c r="D231" s="88"/>
      <c r="E231" s="54">
        <f>SUM(E230:E230)</f>
        <v>963699.3</v>
      </c>
    </row>
    <row r="232" spans="1:7" ht="15" customHeight="1" x14ac:dyDescent="0.2"/>
    <row r="233" spans="1:7" ht="15" customHeight="1" x14ac:dyDescent="0.2">
      <c r="C233" s="45" t="s">
        <v>40</v>
      </c>
      <c r="D233" s="90" t="s">
        <v>50</v>
      </c>
      <c r="E233" s="45" t="s">
        <v>42</v>
      </c>
    </row>
    <row r="234" spans="1:7" ht="15" customHeight="1" x14ac:dyDescent="0.2">
      <c r="C234" s="91">
        <v>6409</v>
      </c>
      <c r="D234" s="127" t="s">
        <v>73</v>
      </c>
      <c r="E234" s="50">
        <v>1391149.8</v>
      </c>
    </row>
    <row r="235" spans="1:7" ht="15" customHeight="1" x14ac:dyDescent="0.2">
      <c r="C235" s="52" t="s">
        <v>44</v>
      </c>
      <c r="D235" s="92"/>
      <c r="E235" s="93">
        <f>SUM(E234:E234)</f>
        <v>1391149.8</v>
      </c>
      <c r="G235" s="58">
        <f>+E231+E235</f>
        <v>2354849.1</v>
      </c>
    </row>
    <row r="236" spans="1:7" ht="15" customHeight="1" x14ac:dyDescent="0.2"/>
    <row r="237" spans="1:7" ht="15" customHeight="1" x14ac:dyDescent="0.2"/>
    <row r="238" spans="1:7" ht="15" customHeight="1" x14ac:dyDescent="0.25">
      <c r="A238" s="34" t="s">
        <v>88</v>
      </c>
    </row>
    <row r="239" spans="1:7" ht="15" customHeight="1" x14ac:dyDescent="0.2">
      <c r="A239" s="35" t="s">
        <v>34</v>
      </c>
      <c r="B239" s="35"/>
      <c r="C239" s="35"/>
      <c r="D239" s="35"/>
      <c r="E239" s="35"/>
    </row>
    <row r="240" spans="1:7" ht="15" customHeight="1" x14ac:dyDescent="0.2">
      <c r="A240" s="35" t="s">
        <v>80</v>
      </c>
      <c r="B240" s="35"/>
      <c r="C240" s="35"/>
      <c r="D240" s="35"/>
      <c r="E240" s="35"/>
    </row>
    <row r="241" spans="1:5" ht="15" customHeight="1" x14ac:dyDescent="0.2">
      <c r="A241" s="73" t="s">
        <v>89</v>
      </c>
      <c r="B241" s="73"/>
      <c r="C241" s="73"/>
      <c r="D241" s="73"/>
      <c r="E241" s="73"/>
    </row>
    <row r="242" spans="1:5" ht="15" customHeight="1" x14ac:dyDescent="0.2">
      <c r="A242" s="73"/>
      <c r="B242" s="73"/>
      <c r="C242" s="73"/>
      <c r="D242" s="73"/>
      <c r="E242" s="73"/>
    </row>
    <row r="243" spans="1:5" ht="15" customHeight="1" x14ac:dyDescent="0.2">
      <c r="A243" s="73"/>
      <c r="B243" s="73"/>
      <c r="C243" s="73"/>
      <c r="D243" s="73"/>
      <c r="E243" s="73"/>
    </row>
    <row r="244" spans="1:5" ht="15" customHeight="1" x14ac:dyDescent="0.2">
      <c r="A244" s="73"/>
      <c r="B244" s="73"/>
      <c r="C244" s="73"/>
      <c r="D244" s="73"/>
      <c r="E244" s="73"/>
    </row>
    <row r="245" spans="1:5" ht="15" customHeight="1" x14ac:dyDescent="0.2">
      <c r="A245" s="73"/>
      <c r="B245" s="73"/>
      <c r="C245" s="73"/>
      <c r="D245" s="73"/>
      <c r="E245" s="73"/>
    </row>
    <row r="246" spans="1:5" ht="15" customHeight="1" x14ac:dyDescent="0.2">
      <c r="A246" s="73"/>
      <c r="B246" s="73"/>
      <c r="C246" s="73"/>
      <c r="D246" s="73"/>
      <c r="E246" s="73"/>
    </row>
    <row r="247" spans="1:5" ht="15" customHeight="1" x14ac:dyDescent="0.2">
      <c r="A247" s="73"/>
      <c r="B247" s="73"/>
      <c r="C247" s="73"/>
      <c r="D247" s="73"/>
      <c r="E247" s="73"/>
    </row>
    <row r="248" spans="1:5" ht="15" customHeight="1" x14ac:dyDescent="0.2">
      <c r="A248" s="73"/>
      <c r="B248" s="73"/>
      <c r="C248" s="73"/>
      <c r="D248" s="73"/>
      <c r="E248" s="73"/>
    </row>
    <row r="249" spans="1:5" ht="15" customHeight="1" x14ac:dyDescent="0.2">
      <c r="A249" s="73"/>
      <c r="B249" s="73"/>
      <c r="C249" s="73"/>
      <c r="D249" s="73"/>
      <c r="E249" s="73"/>
    </row>
    <row r="250" spans="1:5" ht="15" customHeight="1" x14ac:dyDescent="0.2">
      <c r="A250" s="73"/>
      <c r="B250" s="73"/>
      <c r="C250" s="73"/>
      <c r="D250" s="73"/>
      <c r="E250" s="73"/>
    </row>
    <row r="251" spans="1:5" ht="15" customHeight="1" x14ac:dyDescent="0.2">
      <c r="A251" s="73"/>
      <c r="B251" s="73"/>
      <c r="C251" s="73"/>
      <c r="D251" s="73"/>
      <c r="E251" s="73"/>
    </row>
    <row r="252" spans="1:5" ht="15" customHeight="1" x14ac:dyDescent="0.2">
      <c r="A252" s="74"/>
      <c r="B252" s="75"/>
      <c r="C252" s="74"/>
      <c r="D252" s="74"/>
      <c r="E252" s="74"/>
    </row>
    <row r="253" spans="1:5" ht="15" customHeight="1" x14ac:dyDescent="0.25">
      <c r="A253" s="38" t="s">
        <v>1</v>
      </c>
      <c r="B253" s="76"/>
      <c r="C253" s="39"/>
      <c r="D253" s="39"/>
      <c r="E253" s="39"/>
    </row>
    <row r="254" spans="1:5" ht="15" customHeight="1" x14ac:dyDescent="0.2">
      <c r="A254" s="40" t="s">
        <v>71</v>
      </c>
      <c r="B254" s="76"/>
      <c r="C254" s="39"/>
      <c r="D254" s="39"/>
      <c r="E254" s="41" t="s">
        <v>72</v>
      </c>
    </row>
    <row r="255" spans="1:5" ht="15" customHeight="1" x14ac:dyDescent="0.25">
      <c r="A255" s="44"/>
      <c r="B255" s="77"/>
      <c r="C255" s="60"/>
      <c r="D255" s="60"/>
      <c r="E255" s="78"/>
    </row>
    <row r="256" spans="1:5" ht="15" customHeight="1" x14ac:dyDescent="0.2">
      <c r="B256" s="79" t="s">
        <v>39</v>
      </c>
      <c r="C256" s="79" t="s">
        <v>40</v>
      </c>
      <c r="D256" s="80" t="s">
        <v>41</v>
      </c>
      <c r="E256" s="81" t="s">
        <v>42</v>
      </c>
    </row>
    <row r="257" spans="1:5" ht="15" customHeight="1" x14ac:dyDescent="0.2">
      <c r="B257" s="82">
        <v>107117015</v>
      </c>
      <c r="C257" s="83"/>
      <c r="D257" s="49" t="s">
        <v>43</v>
      </c>
      <c r="E257" s="50">
        <v>63680.11</v>
      </c>
    </row>
    <row r="258" spans="1:5" ht="15" customHeight="1" x14ac:dyDescent="0.2">
      <c r="B258" s="82">
        <v>107517016</v>
      </c>
      <c r="C258" s="83"/>
      <c r="D258" s="113" t="s">
        <v>43</v>
      </c>
      <c r="E258" s="50">
        <v>1209921.95</v>
      </c>
    </row>
    <row r="259" spans="1:5" ht="15" customHeight="1" x14ac:dyDescent="0.2">
      <c r="B259" s="86"/>
      <c r="C259" s="87" t="s">
        <v>44</v>
      </c>
      <c r="D259" s="88"/>
      <c r="E259" s="89">
        <f>SUM(E257:E258)</f>
        <v>1273602.06</v>
      </c>
    </row>
    <row r="260" spans="1:5" ht="15" customHeight="1" x14ac:dyDescent="0.2"/>
    <row r="261" spans="1:5" ht="15" customHeight="1" x14ac:dyDescent="0.2"/>
    <row r="262" spans="1:5" ht="15" customHeight="1" x14ac:dyDescent="0.25">
      <c r="A262" s="96" t="s">
        <v>1</v>
      </c>
      <c r="B262" s="114"/>
      <c r="C262" s="115"/>
      <c r="D262" s="115"/>
      <c r="E262" s="115"/>
    </row>
    <row r="263" spans="1:5" ht="15" customHeight="1" x14ac:dyDescent="0.2">
      <c r="A263" s="97" t="s">
        <v>83</v>
      </c>
      <c r="B263" s="116"/>
      <c r="C263" s="116"/>
      <c r="D263" s="116"/>
      <c r="E263" s="44" t="s">
        <v>84</v>
      </c>
    </row>
    <row r="264" spans="1:5" ht="15" customHeight="1" x14ac:dyDescent="0.2">
      <c r="A264" s="116"/>
      <c r="B264" s="117"/>
      <c r="C264" s="116"/>
      <c r="D264" s="116"/>
      <c r="E264" s="78"/>
    </row>
    <row r="265" spans="1:5" ht="15" customHeight="1" x14ac:dyDescent="0.2">
      <c r="B265" s="104"/>
      <c r="C265" s="118" t="s">
        <v>40</v>
      </c>
      <c r="D265" s="80" t="s">
        <v>41</v>
      </c>
      <c r="E265" s="45" t="s">
        <v>42</v>
      </c>
    </row>
    <row r="266" spans="1:5" ht="15" customHeight="1" x14ac:dyDescent="0.2">
      <c r="B266" s="119"/>
      <c r="C266" s="118">
        <v>6172</v>
      </c>
      <c r="D266" s="112" t="s">
        <v>85</v>
      </c>
      <c r="E266" s="120">
        <v>1273601.7</v>
      </c>
    </row>
    <row r="267" spans="1:5" ht="15" customHeight="1" x14ac:dyDescent="0.2">
      <c r="B267" s="121"/>
      <c r="C267" s="52" t="s">
        <v>44</v>
      </c>
      <c r="D267" s="92"/>
      <c r="E267" s="93">
        <f>SUM(E266:E266)</f>
        <v>1273601.7</v>
      </c>
    </row>
    <row r="268" spans="1:5" ht="15" customHeight="1" x14ac:dyDescent="0.2"/>
    <row r="269" spans="1:5" ht="15" customHeight="1" x14ac:dyDescent="0.25">
      <c r="A269" s="96" t="s">
        <v>17</v>
      </c>
      <c r="B269" s="60"/>
      <c r="C269" s="60"/>
      <c r="D269" s="60"/>
      <c r="E269" s="60"/>
    </row>
    <row r="270" spans="1:5" ht="15" customHeight="1" x14ac:dyDescent="0.2">
      <c r="A270" s="97" t="s">
        <v>83</v>
      </c>
      <c r="B270" s="116"/>
      <c r="C270" s="116"/>
      <c r="D270" s="116"/>
      <c r="E270" s="44" t="s">
        <v>84</v>
      </c>
    </row>
    <row r="271" spans="1:5" ht="15" customHeight="1" x14ac:dyDescent="0.25">
      <c r="A271" s="96"/>
      <c r="B271" s="44"/>
      <c r="C271" s="60"/>
      <c r="D271" s="60"/>
      <c r="E271" s="78"/>
    </row>
    <row r="272" spans="1:5" ht="15" customHeight="1" x14ac:dyDescent="0.2">
      <c r="A272" s="104"/>
      <c r="B272" s="45" t="s">
        <v>39</v>
      </c>
      <c r="C272" s="79" t="s">
        <v>40</v>
      </c>
      <c r="D272" s="122" t="s">
        <v>41</v>
      </c>
      <c r="E272" s="81" t="s">
        <v>42</v>
      </c>
    </row>
    <row r="273" spans="1:5" ht="15" customHeight="1" x14ac:dyDescent="0.2">
      <c r="A273" s="123"/>
      <c r="B273" s="82">
        <v>107117015</v>
      </c>
      <c r="C273" s="91"/>
      <c r="D273" s="72" t="s">
        <v>45</v>
      </c>
      <c r="E273" s="50">
        <v>63680.11</v>
      </c>
    </row>
    <row r="274" spans="1:5" ht="15" customHeight="1" x14ac:dyDescent="0.2">
      <c r="A274" s="123"/>
      <c r="B274" s="82">
        <v>107517016</v>
      </c>
      <c r="C274" s="91"/>
      <c r="D274" s="72" t="s">
        <v>45</v>
      </c>
      <c r="E274" s="50">
        <v>1209921.95</v>
      </c>
    </row>
    <row r="275" spans="1:5" ht="15" customHeight="1" x14ac:dyDescent="0.2">
      <c r="A275" s="108"/>
      <c r="B275" s="124"/>
      <c r="C275" s="87" t="s">
        <v>44</v>
      </c>
      <c r="D275" s="125"/>
      <c r="E275" s="126">
        <f>SUM(E273:E274)</f>
        <v>1273602.06</v>
      </c>
    </row>
    <row r="276" spans="1:5" ht="15" customHeight="1" x14ac:dyDescent="0.25">
      <c r="A276" s="96"/>
      <c r="B276" s="44"/>
      <c r="C276" s="60"/>
      <c r="D276" s="60"/>
      <c r="E276" s="78"/>
    </row>
    <row r="277" spans="1:5" ht="15" customHeight="1" x14ac:dyDescent="0.25">
      <c r="A277" s="38" t="s">
        <v>17</v>
      </c>
      <c r="B277" s="76"/>
      <c r="C277" s="39"/>
      <c r="D277" s="39"/>
      <c r="E277" s="44"/>
    </row>
    <row r="278" spans="1:5" ht="15" customHeight="1" x14ac:dyDescent="0.2">
      <c r="A278" s="40" t="s">
        <v>71</v>
      </c>
      <c r="B278" s="76"/>
      <c r="C278" s="39"/>
      <c r="D278" s="39"/>
      <c r="E278" t="s">
        <v>72</v>
      </c>
    </row>
    <row r="279" spans="1:5" ht="15" customHeight="1" x14ac:dyDescent="0.2">
      <c r="A279" s="40"/>
      <c r="B279" s="76"/>
      <c r="C279" s="39"/>
      <c r="D279" s="39"/>
    </row>
    <row r="280" spans="1:5" ht="15" customHeight="1" x14ac:dyDescent="0.2">
      <c r="C280" s="45" t="s">
        <v>40</v>
      </c>
      <c r="D280" s="90" t="s">
        <v>50</v>
      </c>
      <c r="E280" s="45" t="s">
        <v>42</v>
      </c>
    </row>
    <row r="281" spans="1:5" ht="15" customHeight="1" x14ac:dyDescent="0.2">
      <c r="C281" s="91">
        <v>6409</v>
      </c>
      <c r="D281" s="127" t="s">
        <v>73</v>
      </c>
      <c r="E281" s="120">
        <v>1273601.7</v>
      </c>
    </row>
    <row r="282" spans="1:5" ht="15" customHeight="1" x14ac:dyDescent="0.2">
      <c r="C282" s="52" t="s">
        <v>44</v>
      </c>
      <c r="D282" s="92"/>
      <c r="E282" s="93">
        <f>SUM(E281:E281)</f>
        <v>1273601.7</v>
      </c>
    </row>
    <row r="283" spans="1:5" ht="15" customHeight="1" x14ac:dyDescent="0.2"/>
    <row r="284" spans="1:5" ht="15" customHeight="1" x14ac:dyDescent="0.2"/>
    <row r="285" spans="1:5" ht="15" customHeight="1" x14ac:dyDescent="0.25">
      <c r="A285" s="34" t="s">
        <v>90</v>
      </c>
    </row>
    <row r="286" spans="1:5" ht="15" customHeight="1" x14ac:dyDescent="0.2">
      <c r="A286" s="35" t="s">
        <v>91</v>
      </c>
      <c r="B286" s="35"/>
      <c r="C286" s="35"/>
      <c r="D286" s="35"/>
      <c r="E286" s="35"/>
    </row>
    <row r="287" spans="1:5" ht="15" customHeight="1" x14ac:dyDescent="0.2">
      <c r="A287" s="36" t="s">
        <v>92</v>
      </c>
      <c r="B287" s="36"/>
      <c r="C287" s="36"/>
      <c r="D287" s="36"/>
      <c r="E287" s="36"/>
    </row>
    <row r="288" spans="1:5" ht="15" customHeight="1" x14ac:dyDescent="0.2">
      <c r="A288" s="36"/>
      <c r="B288" s="36"/>
      <c r="C288" s="36"/>
      <c r="D288" s="36"/>
      <c r="E288" s="36"/>
    </row>
    <row r="289" spans="1:5" ht="15" customHeight="1" x14ac:dyDescent="0.2">
      <c r="A289" s="36"/>
      <c r="B289" s="36"/>
      <c r="C289" s="36"/>
      <c r="D289" s="36"/>
      <c r="E289" s="36"/>
    </row>
    <row r="290" spans="1:5" ht="15" customHeight="1" x14ac:dyDescent="0.2">
      <c r="A290" s="36"/>
      <c r="B290" s="36"/>
      <c r="C290" s="36"/>
      <c r="D290" s="36"/>
      <c r="E290" s="36"/>
    </row>
    <row r="291" spans="1:5" ht="15" customHeight="1" x14ac:dyDescent="0.2">
      <c r="A291" s="36"/>
      <c r="B291" s="36"/>
      <c r="C291" s="36"/>
      <c r="D291" s="36"/>
      <c r="E291" s="36"/>
    </row>
    <row r="292" spans="1:5" ht="15" customHeight="1" x14ac:dyDescent="0.2">
      <c r="A292" s="36"/>
      <c r="B292" s="36"/>
      <c r="C292" s="36"/>
      <c r="D292" s="36"/>
      <c r="E292" s="36"/>
    </row>
    <row r="293" spans="1:5" ht="15" customHeight="1" x14ac:dyDescent="0.2">
      <c r="A293" s="36"/>
      <c r="B293" s="36"/>
      <c r="C293" s="36"/>
      <c r="D293" s="36"/>
      <c r="E293" s="36"/>
    </row>
    <row r="294" spans="1:5" ht="15" customHeight="1" x14ac:dyDescent="0.2">
      <c r="A294" s="36"/>
      <c r="B294" s="36"/>
      <c r="C294" s="36"/>
      <c r="D294" s="36"/>
      <c r="E294" s="36"/>
    </row>
    <row r="295" spans="1:5" ht="15" customHeight="1" x14ac:dyDescent="0.2">
      <c r="A295" s="36"/>
      <c r="B295" s="36"/>
      <c r="C295" s="36"/>
      <c r="D295" s="36"/>
      <c r="E295" s="36"/>
    </row>
    <row r="296" spans="1:5" ht="15" customHeight="1" x14ac:dyDescent="0.2">
      <c r="A296" s="36"/>
      <c r="B296" s="36"/>
      <c r="C296" s="36"/>
      <c r="D296" s="36"/>
      <c r="E296" s="36"/>
    </row>
    <row r="297" spans="1:5" ht="15" customHeight="1" x14ac:dyDescent="0.2"/>
    <row r="298" spans="1:5" ht="15" customHeight="1" x14ac:dyDescent="0.25">
      <c r="A298" s="96" t="s">
        <v>1</v>
      </c>
      <c r="B298" s="60"/>
      <c r="C298" s="60"/>
      <c r="D298" s="60"/>
      <c r="E298" s="60"/>
    </row>
    <row r="299" spans="1:5" ht="15" customHeight="1" x14ac:dyDescent="0.2">
      <c r="A299" s="97" t="s">
        <v>71</v>
      </c>
      <c r="B299" s="128"/>
      <c r="C299" s="60"/>
      <c r="D299" s="60"/>
      <c r="E299" s="61" t="s">
        <v>72</v>
      </c>
    </row>
    <row r="300" spans="1:5" ht="15" customHeight="1" x14ac:dyDescent="0.25">
      <c r="B300" s="96"/>
      <c r="C300" s="60"/>
      <c r="D300" s="60"/>
      <c r="E300" s="78"/>
    </row>
    <row r="301" spans="1:5" ht="15" customHeight="1" x14ac:dyDescent="0.2">
      <c r="B301" s="45" t="s">
        <v>39</v>
      </c>
      <c r="C301" s="79" t="s">
        <v>40</v>
      </c>
      <c r="D301" s="80" t="s">
        <v>41</v>
      </c>
      <c r="E301" s="81" t="s">
        <v>42</v>
      </c>
    </row>
    <row r="302" spans="1:5" ht="15" customHeight="1" x14ac:dyDescent="0.2">
      <c r="B302" s="47">
        <v>34940</v>
      </c>
      <c r="C302" s="83"/>
      <c r="D302" s="112" t="s">
        <v>82</v>
      </c>
      <c r="E302" s="129">
        <v>-41793</v>
      </c>
    </row>
    <row r="303" spans="1:5" ht="15" customHeight="1" x14ac:dyDescent="0.2">
      <c r="B303" s="51"/>
      <c r="C303" s="87" t="s">
        <v>44</v>
      </c>
      <c r="D303" s="88"/>
      <c r="E303" s="89">
        <f>SUM(E302:E302)</f>
        <v>-41793</v>
      </c>
    </row>
    <row r="304" spans="1:5" ht="15" customHeight="1" x14ac:dyDescent="0.2">
      <c r="A304" s="44"/>
      <c r="B304" s="44"/>
      <c r="C304" s="44"/>
      <c r="D304" s="44"/>
    </row>
    <row r="305" spans="1:5" ht="15" customHeight="1" x14ac:dyDescent="0.25">
      <c r="A305" s="96" t="s">
        <v>17</v>
      </c>
      <c r="B305" s="60"/>
      <c r="C305" s="60"/>
      <c r="D305" s="60"/>
      <c r="E305" s="60"/>
    </row>
    <row r="306" spans="1:5" ht="15" customHeight="1" x14ac:dyDescent="0.2">
      <c r="A306" s="40" t="s">
        <v>93</v>
      </c>
      <c r="B306" s="60"/>
      <c r="C306" s="60"/>
      <c r="D306" s="60"/>
      <c r="E306" s="61" t="s">
        <v>94</v>
      </c>
    </row>
    <row r="307" spans="1:5" ht="15" customHeight="1" x14ac:dyDescent="0.2">
      <c r="A307" s="44"/>
      <c r="B307" s="130"/>
      <c r="C307" s="60"/>
      <c r="E307" s="131"/>
    </row>
    <row r="308" spans="1:5" ht="15" customHeight="1" x14ac:dyDescent="0.2">
      <c r="B308" s="79" t="s">
        <v>39</v>
      </c>
      <c r="C308" s="79" t="s">
        <v>40</v>
      </c>
      <c r="D308" s="122" t="s">
        <v>41</v>
      </c>
      <c r="E308" s="81" t="s">
        <v>42</v>
      </c>
    </row>
    <row r="309" spans="1:5" ht="15" customHeight="1" x14ac:dyDescent="0.2">
      <c r="B309" s="47">
        <v>34940</v>
      </c>
      <c r="C309" s="91"/>
      <c r="D309" s="84" t="s">
        <v>86</v>
      </c>
      <c r="E309" s="129">
        <v>-41793</v>
      </c>
    </row>
    <row r="310" spans="1:5" ht="15" customHeight="1" x14ac:dyDescent="0.2">
      <c r="B310" s="132"/>
      <c r="C310" s="87" t="s">
        <v>44</v>
      </c>
      <c r="D310" s="125"/>
      <c r="E310" s="126">
        <f>SUM(E309:E309)</f>
        <v>-41793</v>
      </c>
    </row>
    <row r="311" spans="1:5" ht="15" customHeight="1" x14ac:dyDescent="0.2"/>
    <row r="312" spans="1:5" ht="15" customHeight="1" x14ac:dyDescent="0.2"/>
    <row r="313" spans="1:5" ht="15" customHeight="1" x14ac:dyDescent="0.2"/>
    <row r="314" spans="1:5" ht="15" customHeight="1" x14ac:dyDescent="0.25">
      <c r="A314" s="34" t="s">
        <v>95</v>
      </c>
    </row>
    <row r="315" spans="1:5" ht="15" customHeight="1" x14ac:dyDescent="0.2">
      <c r="A315" s="35" t="s">
        <v>91</v>
      </c>
      <c r="B315" s="35"/>
      <c r="C315" s="35"/>
      <c r="D315" s="35"/>
      <c r="E315" s="35"/>
    </row>
    <row r="316" spans="1:5" ht="15" customHeight="1" x14ac:dyDescent="0.2">
      <c r="A316" s="36" t="s">
        <v>96</v>
      </c>
      <c r="B316" s="36"/>
      <c r="C316" s="36"/>
      <c r="D316" s="36"/>
      <c r="E316" s="36"/>
    </row>
    <row r="317" spans="1:5" ht="15" customHeight="1" x14ac:dyDescent="0.2">
      <c r="A317" s="36"/>
      <c r="B317" s="36"/>
      <c r="C317" s="36"/>
      <c r="D317" s="36"/>
      <c r="E317" s="36"/>
    </row>
    <row r="318" spans="1:5" ht="15" customHeight="1" x14ac:dyDescent="0.2">
      <c r="A318" s="36"/>
      <c r="B318" s="36"/>
      <c r="C318" s="36"/>
      <c r="D318" s="36"/>
      <c r="E318" s="36"/>
    </row>
    <row r="319" spans="1:5" ht="15" customHeight="1" x14ac:dyDescent="0.2">
      <c r="A319" s="36"/>
      <c r="B319" s="36"/>
      <c r="C319" s="36"/>
      <c r="D319" s="36"/>
      <c r="E319" s="36"/>
    </row>
    <row r="320" spans="1:5" ht="15" customHeight="1" x14ac:dyDescent="0.2">
      <c r="A320" s="36"/>
      <c r="B320" s="36"/>
      <c r="C320" s="36"/>
      <c r="D320" s="36"/>
      <c r="E320" s="36"/>
    </row>
    <row r="321" spans="1:5" ht="15" customHeight="1" x14ac:dyDescent="0.2">
      <c r="A321" s="36"/>
      <c r="B321" s="36"/>
      <c r="C321" s="36"/>
      <c r="D321" s="36"/>
      <c r="E321" s="36"/>
    </row>
    <row r="322" spans="1:5" ht="15" customHeight="1" x14ac:dyDescent="0.2">
      <c r="A322" s="36"/>
      <c r="B322" s="36"/>
      <c r="C322" s="36"/>
      <c r="D322" s="36"/>
      <c r="E322" s="36"/>
    </row>
    <row r="323" spans="1:5" ht="15" customHeight="1" x14ac:dyDescent="0.2">
      <c r="A323" s="36"/>
      <c r="B323" s="36"/>
      <c r="C323" s="36"/>
      <c r="D323" s="36"/>
      <c r="E323" s="36"/>
    </row>
    <row r="324" spans="1:5" ht="15" customHeight="1" x14ac:dyDescent="0.2">
      <c r="A324" s="36"/>
      <c r="B324" s="36"/>
      <c r="C324" s="36"/>
      <c r="D324" s="36"/>
      <c r="E324" s="36"/>
    </row>
    <row r="325" spans="1:5" ht="15" customHeight="1" x14ac:dyDescent="0.2"/>
    <row r="326" spans="1:5" ht="15" customHeight="1" x14ac:dyDescent="0.25">
      <c r="A326" s="38" t="s">
        <v>1</v>
      </c>
      <c r="B326" s="39"/>
      <c r="C326" s="39"/>
      <c r="D326" s="39"/>
      <c r="E326" s="39"/>
    </row>
    <row r="327" spans="1:5" ht="15" customHeight="1" x14ac:dyDescent="0.2">
      <c r="A327" s="97" t="s">
        <v>71</v>
      </c>
      <c r="B327" s="39"/>
      <c r="C327" s="39"/>
      <c r="D327" s="39"/>
      <c r="E327" s="41" t="s">
        <v>72</v>
      </c>
    </row>
    <row r="328" spans="1:5" ht="15" customHeight="1" x14ac:dyDescent="0.25">
      <c r="A328" s="44"/>
      <c r="B328" s="96"/>
      <c r="C328" s="60"/>
      <c r="D328" s="60"/>
      <c r="E328" s="78"/>
    </row>
    <row r="329" spans="1:5" ht="15" customHeight="1" x14ac:dyDescent="0.2">
      <c r="A329" s="44"/>
      <c r="B329" s="79" t="s">
        <v>39</v>
      </c>
      <c r="C329" s="79" t="s">
        <v>40</v>
      </c>
      <c r="D329" s="80" t="s">
        <v>41</v>
      </c>
      <c r="E329" s="81" t="s">
        <v>42</v>
      </c>
    </row>
    <row r="330" spans="1:5" ht="15" customHeight="1" x14ac:dyDescent="0.2">
      <c r="A330" s="44"/>
      <c r="B330" s="106">
        <v>104513013</v>
      </c>
      <c r="C330" s="48"/>
      <c r="D330" s="49" t="s">
        <v>43</v>
      </c>
      <c r="E330" s="50">
        <v>-95218.42</v>
      </c>
    </row>
    <row r="331" spans="1:5" ht="15" customHeight="1" x14ac:dyDescent="0.2">
      <c r="A331" s="44"/>
      <c r="B331" s="106">
        <v>104113013</v>
      </c>
      <c r="C331" s="48"/>
      <c r="D331" s="113" t="s">
        <v>43</v>
      </c>
      <c r="E331" s="50">
        <v>-11202.17</v>
      </c>
    </row>
    <row r="332" spans="1:5" ht="15" customHeight="1" x14ac:dyDescent="0.2">
      <c r="A332" s="44"/>
      <c r="B332" s="86"/>
      <c r="C332" s="87" t="s">
        <v>44</v>
      </c>
      <c r="D332" s="88"/>
      <c r="E332" s="54">
        <f>SUM(E330:E331)</f>
        <v>-106420.59</v>
      </c>
    </row>
    <row r="333" spans="1:5" ht="15" customHeight="1" x14ac:dyDescent="0.2"/>
    <row r="334" spans="1:5" ht="15" customHeight="1" x14ac:dyDescent="0.25">
      <c r="A334" s="96" t="s">
        <v>17</v>
      </c>
      <c r="B334" s="60"/>
      <c r="C334" s="60"/>
      <c r="D334" s="60"/>
      <c r="E334" s="60"/>
    </row>
    <row r="335" spans="1:5" ht="15" customHeight="1" x14ac:dyDescent="0.2">
      <c r="A335" s="97" t="s">
        <v>83</v>
      </c>
      <c r="B335" s="44"/>
      <c r="C335" s="44"/>
      <c r="D335" s="44"/>
      <c r="E335" s="44" t="s">
        <v>84</v>
      </c>
    </row>
    <row r="336" spans="1:5" ht="15" customHeight="1" x14ac:dyDescent="0.2">
      <c r="A336" s="44"/>
      <c r="B336" s="130"/>
      <c r="C336" s="60"/>
      <c r="D336" s="44"/>
      <c r="E336" s="131"/>
    </row>
    <row r="337" spans="1:5" ht="15" customHeight="1" x14ac:dyDescent="0.2">
      <c r="A337" s="44"/>
      <c r="B337" s="45" t="s">
        <v>39</v>
      </c>
      <c r="C337" s="79" t="s">
        <v>40</v>
      </c>
      <c r="D337" s="122" t="s">
        <v>41</v>
      </c>
      <c r="E337" s="81" t="s">
        <v>42</v>
      </c>
    </row>
    <row r="338" spans="1:5" ht="15" customHeight="1" x14ac:dyDescent="0.2">
      <c r="A338" s="44"/>
      <c r="B338" s="106">
        <v>104513013</v>
      </c>
      <c r="C338" s="101"/>
      <c r="D338" s="72" t="s">
        <v>45</v>
      </c>
      <c r="E338" s="50">
        <v>-95218.42</v>
      </c>
    </row>
    <row r="339" spans="1:5" ht="15" customHeight="1" x14ac:dyDescent="0.2">
      <c r="A339" s="44"/>
      <c r="B339" s="106">
        <v>104113013</v>
      </c>
      <c r="C339" s="101"/>
      <c r="D339" s="72" t="s">
        <v>45</v>
      </c>
      <c r="E339" s="50">
        <v>-11202.17</v>
      </c>
    </row>
    <row r="340" spans="1:5" ht="15" customHeight="1" x14ac:dyDescent="0.2">
      <c r="A340" s="44"/>
      <c r="B340" s="86"/>
      <c r="C340" s="87" t="s">
        <v>44</v>
      </c>
      <c r="D340" s="125"/>
      <c r="E340" s="126">
        <f>SUM(E338:E339)</f>
        <v>-106420.59</v>
      </c>
    </row>
    <row r="341" spans="1:5" ht="15" customHeight="1" x14ac:dyDescent="0.2"/>
    <row r="342" spans="1:5" ht="15" customHeight="1" x14ac:dyDescent="0.2"/>
    <row r="343" spans="1:5" ht="15" customHeight="1" x14ac:dyDescent="0.25">
      <c r="A343" s="34" t="s">
        <v>97</v>
      </c>
    </row>
    <row r="344" spans="1:5" ht="15" customHeight="1" x14ac:dyDescent="0.2">
      <c r="A344" s="35" t="s">
        <v>34</v>
      </c>
      <c r="B344" s="35"/>
      <c r="C344" s="35"/>
      <c r="D344" s="35"/>
      <c r="E344" s="35"/>
    </row>
    <row r="345" spans="1:5" ht="15" customHeight="1" x14ac:dyDescent="0.2">
      <c r="A345" s="36" t="s">
        <v>98</v>
      </c>
      <c r="B345" s="36"/>
      <c r="C345" s="36"/>
      <c r="D345" s="36"/>
      <c r="E345" s="36"/>
    </row>
    <row r="346" spans="1:5" ht="15" customHeight="1" x14ac:dyDescent="0.2">
      <c r="A346" s="36"/>
      <c r="B346" s="36"/>
      <c r="C346" s="36"/>
      <c r="D346" s="36"/>
      <c r="E346" s="36"/>
    </row>
    <row r="347" spans="1:5" ht="15" customHeight="1" x14ac:dyDescent="0.2">
      <c r="A347" s="36"/>
      <c r="B347" s="36"/>
      <c r="C347" s="36"/>
      <c r="D347" s="36"/>
      <c r="E347" s="36"/>
    </row>
    <row r="348" spans="1:5" ht="15" customHeight="1" x14ac:dyDescent="0.2">
      <c r="A348" s="36"/>
      <c r="B348" s="36"/>
      <c r="C348" s="36"/>
      <c r="D348" s="36"/>
      <c r="E348" s="36"/>
    </row>
    <row r="349" spans="1:5" ht="15" customHeight="1" x14ac:dyDescent="0.2">
      <c r="A349" s="36"/>
      <c r="B349" s="36"/>
      <c r="C349" s="36"/>
      <c r="D349" s="36"/>
      <c r="E349" s="36"/>
    </row>
    <row r="350" spans="1:5" ht="15" customHeight="1" x14ac:dyDescent="0.2">
      <c r="A350" s="36"/>
      <c r="B350" s="36"/>
      <c r="C350" s="36"/>
      <c r="D350" s="36"/>
      <c r="E350" s="36"/>
    </row>
    <row r="351" spans="1:5" ht="15" customHeight="1" x14ac:dyDescent="0.2">
      <c r="A351" s="36"/>
      <c r="B351" s="36"/>
      <c r="C351" s="36"/>
      <c r="D351" s="36"/>
      <c r="E351" s="36"/>
    </row>
    <row r="352" spans="1:5" ht="15" customHeight="1" x14ac:dyDescent="0.2">
      <c r="A352" s="36"/>
      <c r="B352" s="36"/>
      <c r="C352" s="36"/>
      <c r="D352" s="36"/>
      <c r="E352" s="36"/>
    </row>
    <row r="353" spans="1:5" ht="15" customHeight="1" x14ac:dyDescent="0.2">
      <c r="A353" s="36"/>
      <c r="B353" s="36"/>
      <c r="C353" s="36"/>
      <c r="D353" s="36"/>
      <c r="E353" s="36"/>
    </row>
    <row r="354" spans="1:5" ht="15" customHeight="1" x14ac:dyDescent="0.2"/>
    <row r="355" spans="1:5" ht="15" customHeight="1" x14ac:dyDescent="0.25">
      <c r="A355" s="96" t="s">
        <v>1</v>
      </c>
      <c r="B355" s="60"/>
      <c r="C355" s="60"/>
      <c r="D355" s="60"/>
      <c r="E355" s="60"/>
    </row>
    <row r="356" spans="1:5" ht="15" customHeight="1" x14ac:dyDescent="0.2">
      <c r="A356" s="97" t="s">
        <v>71</v>
      </c>
      <c r="E356" t="s">
        <v>72</v>
      </c>
    </row>
    <row r="357" spans="1:5" ht="15" customHeight="1" x14ac:dyDescent="0.25">
      <c r="B357" s="96"/>
      <c r="C357" s="60"/>
      <c r="D357" s="60"/>
      <c r="E357" s="78"/>
    </row>
    <row r="358" spans="1:5" ht="15" customHeight="1" x14ac:dyDescent="0.2">
      <c r="A358" s="104"/>
      <c r="B358" s="104"/>
      <c r="C358" s="79" t="s">
        <v>40</v>
      </c>
      <c r="D358" s="80" t="s">
        <v>41</v>
      </c>
      <c r="E358" s="45" t="s">
        <v>42</v>
      </c>
    </row>
    <row r="359" spans="1:5" ht="15" customHeight="1" x14ac:dyDescent="0.2">
      <c r="A359" s="103"/>
      <c r="B359" s="100"/>
      <c r="C359" s="91"/>
      <c r="D359" s="112" t="s">
        <v>99</v>
      </c>
      <c r="E359" s="50">
        <v>682986.07</v>
      </c>
    </row>
    <row r="360" spans="1:5" ht="15" customHeight="1" x14ac:dyDescent="0.2">
      <c r="A360" s="103"/>
      <c r="B360" s="100"/>
      <c r="C360" s="52" t="s">
        <v>44</v>
      </c>
      <c r="D360" s="53"/>
      <c r="E360" s="54">
        <f>SUM(E359:E359)</f>
        <v>682986.07</v>
      </c>
    </row>
    <row r="361" spans="1:5" ht="15" customHeight="1" x14ac:dyDescent="0.2">
      <c r="A361" s="42"/>
      <c r="B361" s="42"/>
      <c r="C361" s="42"/>
      <c r="D361" s="42"/>
      <c r="E361" s="42"/>
    </row>
    <row r="362" spans="1:5" ht="15" customHeight="1" x14ac:dyDescent="0.2">
      <c r="A362" s="42"/>
      <c r="B362" s="42"/>
      <c r="C362" s="42"/>
      <c r="D362" s="42"/>
      <c r="E362" s="42"/>
    </row>
    <row r="363" spans="1:5" ht="15" customHeight="1" x14ac:dyDescent="0.2">
      <c r="A363" s="42"/>
      <c r="B363" s="42"/>
      <c r="C363" s="42"/>
      <c r="D363" s="42"/>
      <c r="E363" s="42"/>
    </row>
    <row r="364" spans="1:5" ht="15" customHeight="1" x14ac:dyDescent="0.2">
      <c r="A364" s="42"/>
      <c r="B364" s="42"/>
      <c r="C364" s="42"/>
      <c r="D364" s="42"/>
      <c r="E364" s="42"/>
    </row>
    <row r="365" spans="1:5" ht="15" customHeight="1" x14ac:dyDescent="0.2">
      <c r="A365" s="42"/>
      <c r="B365" s="42"/>
      <c r="C365" s="42"/>
      <c r="D365" s="42"/>
      <c r="E365" s="42"/>
    </row>
    <row r="366" spans="1:5" ht="15" customHeight="1" x14ac:dyDescent="0.25">
      <c r="A366" s="38" t="s">
        <v>17</v>
      </c>
      <c r="B366" s="39"/>
      <c r="C366" s="39"/>
      <c r="D366" s="44"/>
      <c r="E366" s="44"/>
    </row>
    <row r="367" spans="1:5" ht="15" customHeight="1" x14ac:dyDescent="0.2">
      <c r="A367" s="97" t="s">
        <v>83</v>
      </c>
      <c r="B367" s="116"/>
      <c r="C367" s="116"/>
      <c r="D367" s="116"/>
      <c r="E367" s="44" t="s">
        <v>84</v>
      </c>
    </row>
    <row r="368" spans="1:5" ht="15" customHeight="1" x14ac:dyDescent="0.2">
      <c r="A368" s="42"/>
      <c r="B368" s="133"/>
      <c r="C368" s="39"/>
      <c r="D368" s="42"/>
      <c r="E368" s="134"/>
    </row>
    <row r="369" spans="1:5" ht="15" customHeight="1" x14ac:dyDescent="0.2">
      <c r="B369" s="79" t="s">
        <v>39</v>
      </c>
      <c r="C369" s="79" t="s">
        <v>40</v>
      </c>
      <c r="D369" s="80" t="s">
        <v>41</v>
      </c>
      <c r="E369" s="81" t="s">
        <v>42</v>
      </c>
    </row>
    <row r="370" spans="1:5" ht="15" customHeight="1" x14ac:dyDescent="0.2">
      <c r="B370" s="135">
        <v>895</v>
      </c>
      <c r="C370" s="101"/>
      <c r="D370" s="84" t="s">
        <v>100</v>
      </c>
      <c r="E370" s="50">
        <v>682986.07</v>
      </c>
    </row>
    <row r="371" spans="1:5" ht="15" customHeight="1" x14ac:dyDescent="0.2">
      <c r="B371" s="135"/>
      <c r="C371" s="87" t="s">
        <v>44</v>
      </c>
      <c r="D371" s="88"/>
      <c r="E371" s="89">
        <f>SUM(E370:E370)</f>
        <v>682986.07</v>
      </c>
    </row>
    <row r="372" spans="1:5" ht="15" customHeight="1" x14ac:dyDescent="0.2"/>
    <row r="373" spans="1:5" ht="15" customHeight="1" x14ac:dyDescent="0.2"/>
    <row r="374" spans="1:5" ht="15" customHeight="1" x14ac:dyDescent="0.25">
      <c r="A374" s="34" t="s">
        <v>101</v>
      </c>
    </row>
    <row r="375" spans="1:5" ht="15" customHeight="1" x14ac:dyDescent="0.2">
      <c r="A375" s="35" t="s">
        <v>34</v>
      </c>
      <c r="B375" s="35"/>
      <c r="C375" s="35"/>
      <c r="D375" s="35"/>
      <c r="E375" s="35"/>
    </row>
    <row r="376" spans="1:5" ht="15" customHeight="1" x14ac:dyDescent="0.2">
      <c r="A376" s="36" t="s">
        <v>102</v>
      </c>
      <c r="B376" s="36"/>
      <c r="C376" s="36"/>
      <c r="D376" s="36"/>
      <c r="E376" s="36"/>
    </row>
    <row r="377" spans="1:5" ht="15" customHeight="1" x14ac:dyDescent="0.2">
      <c r="A377" s="36"/>
      <c r="B377" s="36"/>
      <c r="C377" s="36"/>
      <c r="D377" s="36"/>
      <c r="E377" s="36"/>
    </row>
    <row r="378" spans="1:5" ht="15" customHeight="1" x14ac:dyDescent="0.2">
      <c r="A378" s="36"/>
      <c r="B378" s="36"/>
      <c r="C378" s="36"/>
      <c r="D378" s="36"/>
      <c r="E378" s="36"/>
    </row>
    <row r="379" spans="1:5" ht="15" customHeight="1" x14ac:dyDescent="0.2">
      <c r="A379" s="36"/>
      <c r="B379" s="36"/>
      <c r="C379" s="36"/>
      <c r="D379" s="36"/>
      <c r="E379" s="36"/>
    </row>
    <row r="380" spans="1:5" ht="15" customHeight="1" x14ac:dyDescent="0.2">
      <c r="A380" s="36"/>
      <c r="B380" s="36"/>
      <c r="C380" s="36"/>
      <c r="D380" s="36"/>
      <c r="E380" s="36"/>
    </row>
    <row r="381" spans="1:5" ht="15" customHeight="1" x14ac:dyDescent="0.2">
      <c r="A381" s="36"/>
      <c r="B381" s="36"/>
      <c r="C381" s="36"/>
      <c r="D381" s="36"/>
      <c r="E381" s="36"/>
    </row>
    <row r="382" spans="1:5" ht="15" customHeight="1" x14ac:dyDescent="0.2">
      <c r="A382" s="36"/>
      <c r="B382" s="36"/>
      <c r="C382" s="36"/>
      <c r="D382" s="36"/>
      <c r="E382" s="36"/>
    </row>
    <row r="383" spans="1:5" ht="15" customHeight="1" x14ac:dyDescent="0.2">
      <c r="A383" s="36"/>
      <c r="B383" s="36"/>
      <c r="C383" s="36"/>
      <c r="D383" s="36"/>
      <c r="E383" s="36"/>
    </row>
    <row r="384" spans="1:5" ht="15" customHeight="1" x14ac:dyDescent="0.2">
      <c r="A384" s="36"/>
      <c r="B384" s="36"/>
      <c r="C384" s="36"/>
      <c r="D384" s="36"/>
      <c r="E384" s="36"/>
    </row>
    <row r="385" spans="1:5" ht="15" customHeight="1" x14ac:dyDescent="0.2">
      <c r="A385" s="36"/>
      <c r="B385" s="36"/>
      <c r="C385" s="36"/>
      <c r="D385" s="36"/>
      <c r="E385" s="36"/>
    </row>
    <row r="386" spans="1:5" ht="15" customHeight="1" x14ac:dyDescent="0.2">
      <c r="A386" s="36"/>
      <c r="B386" s="36"/>
      <c r="C386" s="36"/>
      <c r="D386" s="36"/>
      <c r="E386" s="36"/>
    </row>
    <row r="387" spans="1:5" ht="15" customHeight="1" x14ac:dyDescent="0.2"/>
    <row r="388" spans="1:5" ht="15" customHeight="1" x14ac:dyDescent="0.25">
      <c r="A388" s="96" t="s">
        <v>1</v>
      </c>
      <c r="B388" s="60"/>
      <c r="C388" s="60"/>
      <c r="D388" s="60"/>
      <c r="E388" s="60"/>
    </row>
    <row r="389" spans="1:5" ht="15" customHeight="1" x14ac:dyDescent="0.2">
      <c r="A389" s="97" t="s">
        <v>71</v>
      </c>
      <c r="E389" t="s">
        <v>72</v>
      </c>
    </row>
    <row r="390" spans="1:5" ht="15" customHeight="1" x14ac:dyDescent="0.25">
      <c r="B390" s="96"/>
      <c r="C390" s="60"/>
      <c r="D390" s="60"/>
      <c r="E390" s="78"/>
    </row>
    <row r="391" spans="1:5" ht="15" customHeight="1" x14ac:dyDescent="0.2">
      <c r="A391" s="104"/>
      <c r="B391" s="104"/>
      <c r="C391" s="79" t="s">
        <v>40</v>
      </c>
      <c r="D391" s="80" t="s">
        <v>41</v>
      </c>
      <c r="E391" s="45" t="s">
        <v>42</v>
      </c>
    </row>
    <row r="392" spans="1:5" ht="15" customHeight="1" x14ac:dyDescent="0.2">
      <c r="A392" s="103"/>
      <c r="B392" s="100"/>
      <c r="C392" s="91"/>
      <c r="D392" s="112" t="s">
        <v>99</v>
      </c>
      <c r="E392" s="50">
        <v>3071578.5</v>
      </c>
    </row>
    <row r="393" spans="1:5" ht="15" customHeight="1" x14ac:dyDescent="0.2">
      <c r="A393" s="103"/>
      <c r="B393" s="100"/>
      <c r="C393" s="52" t="s">
        <v>44</v>
      </c>
      <c r="D393" s="53"/>
      <c r="E393" s="54">
        <f>SUM(E392:E392)</f>
        <v>3071578.5</v>
      </c>
    </row>
    <row r="394" spans="1:5" ht="15" customHeight="1" x14ac:dyDescent="0.2">
      <c r="A394" s="42"/>
      <c r="B394" s="42"/>
      <c r="C394" s="42"/>
      <c r="D394" s="42"/>
      <c r="E394" s="42"/>
    </row>
    <row r="395" spans="1:5" ht="15" customHeight="1" x14ac:dyDescent="0.25">
      <c r="A395" s="38" t="s">
        <v>17</v>
      </c>
      <c r="B395" s="39"/>
      <c r="C395" s="39"/>
      <c r="D395" s="44"/>
      <c r="E395" s="44"/>
    </row>
    <row r="396" spans="1:5" ht="15" customHeight="1" x14ac:dyDescent="0.2">
      <c r="A396" s="97" t="s">
        <v>83</v>
      </c>
      <c r="B396" s="116"/>
      <c r="C396" s="116"/>
      <c r="D396" s="116"/>
      <c r="E396" s="44" t="s">
        <v>84</v>
      </c>
    </row>
    <row r="397" spans="1:5" ht="15" customHeight="1" x14ac:dyDescent="0.2">
      <c r="A397" s="42"/>
      <c r="B397" s="133"/>
      <c r="C397" s="39"/>
      <c r="D397" s="42"/>
      <c r="E397" s="134"/>
    </row>
    <row r="398" spans="1:5" ht="15" customHeight="1" x14ac:dyDescent="0.2">
      <c r="B398" s="79" t="s">
        <v>39</v>
      </c>
      <c r="C398" s="79" t="s">
        <v>40</v>
      </c>
      <c r="D398" s="80" t="s">
        <v>41</v>
      </c>
      <c r="E398" s="81" t="s">
        <v>42</v>
      </c>
    </row>
    <row r="399" spans="1:5" ht="15" customHeight="1" x14ac:dyDescent="0.2">
      <c r="B399" s="135">
        <v>895</v>
      </c>
      <c r="C399" s="101"/>
      <c r="D399" s="84" t="s">
        <v>100</v>
      </c>
      <c r="E399" s="50">
        <v>3071578.5</v>
      </c>
    </row>
    <row r="400" spans="1:5" ht="15" customHeight="1" x14ac:dyDescent="0.2">
      <c r="B400" s="135"/>
      <c r="C400" s="87" t="s">
        <v>44</v>
      </c>
      <c r="D400" s="88"/>
      <c r="E400" s="89">
        <f>SUM(E399:E399)</f>
        <v>3071578.5</v>
      </c>
    </row>
    <row r="401" spans="1:5" ht="15" customHeight="1" x14ac:dyDescent="0.2"/>
    <row r="402" spans="1:5" ht="15" customHeight="1" x14ac:dyDescent="0.2"/>
    <row r="403" spans="1:5" ht="15" customHeight="1" x14ac:dyDescent="0.25">
      <c r="A403" s="34" t="s">
        <v>103</v>
      </c>
    </row>
    <row r="404" spans="1:5" ht="15" customHeight="1" x14ac:dyDescent="0.2">
      <c r="A404" s="35" t="s">
        <v>34</v>
      </c>
      <c r="B404" s="35"/>
      <c r="C404" s="35"/>
      <c r="D404" s="35"/>
      <c r="E404" s="35"/>
    </row>
    <row r="405" spans="1:5" ht="15" customHeight="1" x14ac:dyDescent="0.2">
      <c r="A405" s="36" t="s">
        <v>104</v>
      </c>
      <c r="B405" s="36"/>
      <c r="C405" s="36"/>
      <c r="D405" s="36"/>
      <c r="E405" s="36"/>
    </row>
    <row r="406" spans="1:5" ht="15" customHeight="1" x14ac:dyDescent="0.2">
      <c r="A406" s="36"/>
      <c r="B406" s="36"/>
      <c r="C406" s="36"/>
      <c r="D406" s="36"/>
      <c r="E406" s="36"/>
    </row>
    <row r="407" spans="1:5" ht="15" customHeight="1" x14ac:dyDescent="0.2">
      <c r="A407" s="36"/>
      <c r="B407" s="36"/>
      <c r="C407" s="36"/>
      <c r="D407" s="36"/>
      <c r="E407" s="36"/>
    </row>
    <row r="408" spans="1:5" ht="15" customHeight="1" x14ac:dyDescent="0.2">
      <c r="A408" s="36"/>
      <c r="B408" s="36"/>
      <c r="C408" s="36"/>
      <c r="D408" s="36"/>
      <c r="E408" s="36"/>
    </row>
    <row r="409" spans="1:5" ht="15" customHeight="1" x14ac:dyDescent="0.2">
      <c r="A409" s="36"/>
      <c r="B409" s="36"/>
      <c r="C409" s="36"/>
      <c r="D409" s="36"/>
      <c r="E409" s="36"/>
    </row>
    <row r="410" spans="1:5" ht="15" customHeight="1" x14ac:dyDescent="0.2">
      <c r="A410" s="36"/>
      <c r="B410" s="36"/>
      <c r="C410" s="36"/>
      <c r="D410" s="36"/>
      <c r="E410" s="36"/>
    </row>
    <row r="411" spans="1:5" ht="15" customHeight="1" x14ac:dyDescent="0.2">
      <c r="A411" s="36"/>
      <c r="B411" s="36"/>
      <c r="C411" s="36"/>
      <c r="D411" s="36"/>
      <c r="E411" s="36"/>
    </row>
    <row r="412" spans="1:5" ht="15" customHeight="1" x14ac:dyDescent="0.2">
      <c r="A412" s="36"/>
      <c r="B412" s="36"/>
      <c r="C412" s="36"/>
      <c r="D412" s="36"/>
      <c r="E412" s="36"/>
    </row>
    <row r="413" spans="1:5" ht="15" customHeight="1" x14ac:dyDescent="0.2">
      <c r="A413" s="36"/>
      <c r="B413" s="36"/>
      <c r="C413" s="36"/>
      <c r="D413" s="36"/>
      <c r="E413" s="36"/>
    </row>
    <row r="414" spans="1:5" ht="15" customHeight="1" x14ac:dyDescent="0.2"/>
    <row r="415" spans="1:5" ht="15" customHeight="1" x14ac:dyDescent="0.2"/>
    <row r="416" spans="1:5" ht="15" customHeight="1" x14ac:dyDescent="0.2"/>
    <row r="417" spans="1:5" ht="15" customHeight="1" x14ac:dyDescent="0.25">
      <c r="A417" s="96" t="s">
        <v>1</v>
      </c>
      <c r="B417" s="60"/>
      <c r="C417" s="60"/>
      <c r="D417" s="60"/>
      <c r="E417" s="60"/>
    </row>
    <row r="418" spans="1:5" ht="15" customHeight="1" x14ac:dyDescent="0.2">
      <c r="A418" s="97" t="s">
        <v>71</v>
      </c>
      <c r="E418" t="s">
        <v>72</v>
      </c>
    </row>
    <row r="419" spans="1:5" ht="15" customHeight="1" x14ac:dyDescent="0.25">
      <c r="B419" s="96"/>
      <c r="C419" s="60"/>
      <c r="D419" s="60"/>
      <c r="E419" s="78"/>
    </row>
    <row r="420" spans="1:5" ht="15" customHeight="1" x14ac:dyDescent="0.2">
      <c r="A420" s="104"/>
      <c r="B420" s="104"/>
      <c r="C420" s="79" t="s">
        <v>40</v>
      </c>
      <c r="D420" s="80" t="s">
        <v>41</v>
      </c>
      <c r="E420" s="45" t="s">
        <v>42</v>
      </c>
    </row>
    <row r="421" spans="1:5" ht="15" customHeight="1" x14ac:dyDescent="0.2">
      <c r="A421" s="103"/>
      <c r="B421" s="100"/>
      <c r="C421" s="91"/>
      <c r="D421" s="112" t="s">
        <v>99</v>
      </c>
      <c r="E421" s="50">
        <v>49549.5</v>
      </c>
    </row>
    <row r="422" spans="1:5" ht="15" customHeight="1" x14ac:dyDescent="0.2">
      <c r="A422" s="103"/>
      <c r="B422" s="100"/>
      <c r="C422" s="52" t="s">
        <v>44</v>
      </c>
      <c r="D422" s="53"/>
      <c r="E422" s="54">
        <f>SUM(E421:E421)</f>
        <v>49549.5</v>
      </c>
    </row>
    <row r="423" spans="1:5" ht="15" customHeight="1" x14ac:dyDescent="0.2">
      <c r="A423" s="42"/>
      <c r="B423" s="42"/>
      <c r="C423" s="42"/>
      <c r="D423" s="42"/>
      <c r="E423" s="42"/>
    </row>
    <row r="424" spans="1:5" ht="15" customHeight="1" x14ac:dyDescent="0.25">
      <c r="A424" s="38" t="s">
        <v>17</v>
      </c>
      <c r="B424" s="39"/>
      <c r="C424" s="39"/>
      <c r="D424" s="44"/>
      <c r="E424" s="44"/>
    </row>
    <row r="425" spans="1:5" ht="15" customHeight="1" x14ac:dyDescent="0.2">
      <c r="A425" s="97" t="s">
        <v>83</v>
      </c>
      <c r="B425" s="116"/>
      <c r="C425" s="116"/>
      <c r="D425" s="116"/>
      <c r="E425" s="44" t="s">
        <v>84</v>
      </c>
    </row>
    <row r="426" spans="1:5" ht="15" customHeight="1" x14ac:dyDescent="0.2">
      <c r="A426" s="42"/>
      <c r="B426" s="133"/>
      <c r="C426" s="39"/>
      <c r="D426" s="42"/>
      <c r="E426" s="134"/>
    </row>
    <row r="427" spans="1:5" ht="15" customHeight="1" x14ac:dyDescent="0.2">
      <c r="B427" s="79" t="s">
        <v>39</v>
      </c>
      <c r="C427" s="79" t="s">
        <v>40</v>
      </c>
      <c r="D427" s="80" t="s">
        <v>41</v>
      </c>
      <c r="E427" s="81" t="s">
        <v>42</v>
      </c>
    </row>
    <row r="428" spans="1:5" ht="15" customHeight="1" x14ac:dyDescent="0.2">
      <c r="B428" s="135">
        <v>895</v>
      </c>
      <c r="C428" s="101"/>
      <c r="D428" s="84" t="s">
        <v>100</v>
      </c>
      <c r="E428" s="50">
        <v>49549.5</v>
      </c>
    </row>
    <row r="429" spans="1:5" ht="15" customHeight="1" x14ac:dyDescent="0.2">
      <c r="B429" s="135"/>
      <c r="C429" s="87" t="s">
        <v>44</v>
      </c>
      <c r="D429" s="88"/>
      <c r="E429" s="89">
        <f>SUM(E428:E428)</f>
        <v>49549.5</v>
      </c>
    </row>
    <row r="430" spans="1:5" ht="15" customHeight="1" x14ac:dyDescent="0.2"/>
    <row r="431" spans="1:5" ht="15" customHeight="1" x14ac:dyDescent="0.2"/>
    <row r="432" spans="1:5" ht="15" customHeight="1" x14ac:dyDescent="0.25">
      <c r="A432" s="34" t="s">
        <v>105</v>
      </c>
    </row>
    <row r="433" spans="1:5" ht="15" customHeight="1" x14ac:dyDescent="0.2">
      <c r="A433" s="35" t="s">
        <v>34</v>
      </c>
      <c r="B433" s="35"/>
      <c r="C433" s="35"/>
      <c r="D433" s="35"/>
      <c r="E433" s="35"/>
    </row>
    <row r="434" spans="1:5" ht="15" customHeight="1" x14ac:dyDescent="0.2">
      <c r="A434" s="36" t="s">
        <v>106</v>
      </c>
      <c r="B434" s="36"/>
      <c r="C434" s="36"/>
      <c r="D434" s="36"/>
      <c r="E434" s="36"/>
    </row>
    <row r="435" spans="1:5" ht="15" customHeight="1" x14ac:dyDescent="0.2">
      <c r="A435" s="36"/>
      <c r="B435" s="36"/>
      <c r="C435" s="36"/>
      <c r="D435" s="36"/>
      <c r="E435" s="36"/>
    </row>
    <row r="436" spans="1:5" ht="15" customHeight="1" x14ac:dyDescent="0.2">
      <c r="A436" s="36"/>
      <c r="B436" s="36"/>
      <c r="C436" s="36"/>
      <c r="D436" s="36"/>
      <c r="E436" s="36"/>
    </row>
    <row r="437" spans="1:5" ht="15" customHeight="1" x14ac:dyDescent="0.2">
      <c r="A437" s="36"/>
      <c r="B437" s="36"/>
      <c r="C437" s="36"/>
      <c r="D437" s="36"/>
      <c r="E437" s="36"/>
    </row>
    <row r="438" spans="1:5" ht="15" customHeight="1" x14ac:dyDescent="0.2">
      <c r="A438" s="36"/>
      <c r="B438" s="36"/>
      <c r="C438" s="36"/>
      <c r="D438" s="36"/>
      <c r="E438" s="36"/>
    </row>
    <row r="439" spans="1:5" ht="15" customHeight="1" x14ac:dyDescent="0.2">
      <c r="A439" s="36"/>
      <c r="B439" s="36"/>
      <c r="C439" s="36"/>
      <c r="D439" s="36"/>
      <c r="E439" s="36"/>
    </row>
    <row r="440" spans="1:5" ht="15" customHeight="1" x14ac:dyDescent="0.2">
      <c r="A440" s="36"/>
      <c r="B440" s="36"/>
      <c r="C440" s="36"/>
      <c r="D440" s="36"/>
      <c r="E440" s="36"/>
    </row>
    <row r="441" spans="1:5" ht="15" customHeight="1" x14ac:dyDescent="0.2">
      <c r="A441" s="36"/>
      <c r="B441" s="36"/>
      <c r="C441" s="36"/>
      <c r="D441" s="36"/>
      <c r="E441" s="36"/>
    </row>
    <row r="442" spans="1:5" ht="15" customHeight="1" x14ac:dyDescent="0.2">
      <c r="A442" s="111"/>
      <c r="B442" s="111"/>
      <c r="C442" s="111"/>
      <c r="D442" s="111"/>
      <c r="E442" s="111"/>
    </row>
    <row r="443" spans="1:5" ht="15" customHeight="1" x14ac:dyDescent="0.25">
      <c r="A443" s="96" t="s">
        <v>1</v>
      </c>
      <c r="B443" s="60"/>
      <c r="C443" s="60"/>
      <c r="D443" s="60"/>
      <c r="E443" s="60"/>
    </row>
    <row r="444" spans="1:5" ht="15" customHeight="1" x14ac:dyDescent="0.2">
      <c r="A444" s="97" t="s">
        <v>71</v>
      </c>
      <c r="E444" t="s">
        <v>72</v>
      </c>
    </row>
    <row r="445" spans="1:5" ht="15" customHeight="1" x14ac:dyDescent="0.25">
      <c r="B445" s="96"/>
      <c r="C445" s="60"/>
      <c r="D445" s="60"/>
      <c r="E445" s="78"/>
    </row>
    <row r="446" spans="1:5" ht="15" customHeight="1" x14ac:dyDescent="0.2">
      <c r="A446" s="104"/>
      <c r="B446" s="104"/>
      <c r="C446" s="79" t="s">
        <v>40</v>
      </c>
      <c r="D446" s="80" t="s">
        <v>41</v>
      </c>
      <c r="E446" s="45" t="s">
        <v>42</v>
      </c>
    </row>
    <row r="447" spans="1:5" ht="15" customHeight="1" x14ac:dyDescent="0.2">
      <c r="A447" s="103"/>
      <c r="B447" s="100"/>
      <c r="C447" s="91"/>
      <c r="D447" s="112" t="s">
        <v>99</v>
      </c>
      <c r="E447" s="50">
        <f>371186.1+148104</f>
        <v>519290.1</v>
      </c>
    </row>
    <row r="448" spans="1:5" ht="15" customHeight="1" x14ac:dyDescent="0.2">
      <c r="A448" s="103"/>
      <c r="B448" s="100"/>
      <c r="C448" s="52" t="s">
        <v>44</v>
      </c>
      <c r="D448" s="53"/>
      <c r="E448" s="54">
        <f>SUM(E447:E447)</f>
        <v>519290.1</v>
      </c>
    </row>
    <row r="449" spans="1:5" ht="15" customHeight="1" x14ac:dyDescent="0.2">
      <c r="A449" s="103"/>
      <c r="B449" s="100"/>
      <c r="C449" s="56"/>
      <c r="D449" s="39"/>
      <c r="E449" s="57"/>
    </row>
    <row r="450" spans="1:5" ht="15" customHeight="1" x14ac:dyDescent="0.25">
      <c r="A450" s="38" t="s">
        <v>17</v>
      </c>
      <c r="B450" s="39"/>
      <c r="C450" s="39"/>
      <c r="D450" s="44"/>
      <c r="E450" s="44"/>
    </row>
    <row r="451" spans="1:5" ht="15" customHeight="1" x14ac:dyDescent="0.2">
      <c r="A451" s="40" t="s">
        <v>65</v>
      </c>
      <c r="B451" s="39"/>
      <c r="C451" s="39"/>
      <c r="D451" s="39"/>
      <c r="E451" s="41" t="s">
        <v>107</v>
      </c>
    </row>
    <row r="452" spans="1:5" ht="15" customHeight="1" x14ac:dyDescent="0.2">
      <c r="A452" s="42"/>
      <c r="B452" s="133"/>
      <c r="C452" s="39"/>
      <c r="D452" s="42"/>
      <c r="E452" s="134"/>
    </row>
    <row r="453" spans="1:5" ht="15" customHeight="1" x14ac:dyDescent="0.2">
      <c r="B453" s="104"/>
      <c r="C453" s="45" t="s">
        <v>40</v>
      </c>
      <c r="D453" s="90" t="s">
        <v>50</v>
      </c>
      <c r="E453" s="45" t="s">
        <v>42</v>
      </c>
    </row>
    <row r="454" spans="1:5" ht="15" customHeight="1" x14ac:dyDescent="0.2">
      <c r="B454" s="136"/>
      <c r="C454" s="91">
        <v>3122</v>
      </c>
      <c r="D454" s="84" t="s">
        <v>108</v>
      </c>
      <c r="E454" s="50">
        <f>371186.1+148104</f>
        <v>519290.1</v>
      </c>
    </row>
    <row r="455" spans="1:5" ht="15" customHeight="1" x14ac:dyDescent="0.2">
      <c r="B455" s="137"/>
      <c r="C455" s="52" t="s">
        <v>44</v>
      </c>
      <c r="D455" s="92"/>
      <c r="E455" s="93">
        <f>SUM(E454:E454)</f>
        <v>519290.1</v>
      </c>
    </row>
    <row r="456" spans="1:5" ht="15" customHeight="1" x14ac:dyDescent="0.2"/>
    <row r="457" spans="1:5" ht="15" customHeight="1" x14ac:dyDescent="0.2"/>
    <row r="458" spans="1:5" ht="15" customHeight="1" x14ac:dyDescent="0.25">
      <c r="A458" s="34" t="s">
        <v>109</v>
      </c>
    </row>
    <row r="459" spans="1:5" ht="15" customHeight="1" x14ac:dyDescent="0.2">
      <c r="A459" s="35" t="s">
        <v>34</v>
      </c>
      <c r="B459" s="35"/>
      <c r="C459" s="35"/>
      <c r="D459" s="35"/>
      <c r="E459" s="35"/>
    </row>
    <row r="460" spans="1:5" ht="15" customHeight="1" x14ac:dyDescent="0.2">
      <c r="A460" s="36" t="s">
        <v>110</v>
      </c>
      <c r="B460" s="36"/>
      <c r="C460" s="36"/>
      <c r="D460" s="36"/>
      <c r="E460" s="36"/>
    </row>
    <row r="461" spans="1:5" ht="15" customHeight="1" x14ac:dyDescent="0.2">
      <c r="A461" s="36"/>
      <c r="B461" s="36"/>
      <c r="C461" s="36"/>
      <c r="D461" s="36"/>
      <c r="E461" s="36"/>
    </row>
    <row r="462" spans="1:5" ht="15" customHeight="1" x14ac:dyDescent="0.2">
      <c r="A462" s="36"/>
      <c r="B462" s="36"/>
      <c r="C462" s="36"/>
      <c r="D462" s="36"/>
      <c r="E462" s="36"/>
    </row>
    <row r="463" spans="1:5" ht="15" customHeight="1" x14ac:dyDescent="0.2">
      <c r="A463" s="36"/>
      <c r="B463" s="36"/>
      <c r="C463" s="36"/>
      <c r="D463" s="36"/>
      <c r="E463" s="36"/>
    </row>
    <row r="464" spans="1:5" ht="15" customHeight="1" x14ac:dyDescent="0.2">
      <c r="A464" s="36"/>
      <c r="B464" s="36"/>
      <c r="C464" s="36"/>
      <c r="D464" s="36"/>
      <c r="E464" s="36"/>
    </row>
    <row r="465" spans="1:5" ht="15" customHeight="1" x14ac:dyDescent="0.2">
      <c r="A465" s="36"/>
      <c r="B465" s="36"/>
      <c r="C465" s="36"/>
      <c r="D465" s="36"/>
      <c r="E465" s="36"/>
    </row>
    <row r="466" spans="1:5" ht="15" customHeight="1" x14ac:dyDescent="0.2">
      <c r="A466" s="36"/>
      <c r="B466" s="36"/>
      <c r="C466" s="36"/>
      <c r="D466" s="36"/>
      <c r="E466" s="36"/>
    </row>
    <row r="467" spans="1:5" ht="15" customHeight="1" x14ac:dyDescent="0.2">
      <c r="A467" s="36"/>
      <c r="B467" s="36"/>
      <c r="C467" s="36"/>
      <c r="D467" s="36"/>
      <c r="E467" s="36"/>
    </row>
    <row r="468" spans="1:5" ht="15" customHeight="1" x14ac:dyDescent="0.2">
      <c r="A468" s="36"/>
      <c r="B468" s="36"/>
      <c r="C468" s="36"/>
      <c r="D468" s="36"/>
      <c r="E468" s="36"/>
    </row>
    <row r="469" spans="1:5" ht="15" customHeight="1" x14ac:dyDescent="0.25">
      <c r="A469" s="96" t="s">
        <v>1</v>
      </c>
      <c r="B469" s="60"/>
      <c r="C469" s="60"/>
      <c r="D469" s="60"/>
      <c r="E469" s="60"/>
    </row>
    <row r="470" spans="1:5" ht="15" customHeight="1" x14ac:dyDescent="0.2">
      <c r="A470" s="97" t="s">
        <v>71</v>
      </c>
      <c r="E470" t="s">
        <v>72</v>
      </c>
    </row>
    <row r="471" spans="1:5" ht="15" customHeight="1" x14ac:dyDescent="0.25">
      <c r="B471" s="96"/>
      <c r="C471" s="60"/>
      <c r="D471" s="60"/>
      <c r="E471" s="78"/>
    </row>
    <row r="472" spans="1:5" ht="15" customHeight="1" x14ac:dyDescent="0.2">
      <c r="A472" s="104"/>
      <c r="B472" s="104"/>
      <c r="C472" s="79" t="s">
        <v>40</v>
      </c>
      <c r="D472" s="80" t="s">
        <v>41</v>
      </c>
      <c r="E472" s="45" t="s">
        <v>42</v>
      </c>
    </row>
    <row r="473" spans="1:5" ht="15" customHeight="1" x14ac:dyDescent="0.2">
      <c r="A473" s="103"/>
      <c r="B473" s="100"/>
      <c r="C473" s="91"/>
      <c r="D473" s="112" t="s">
        <v>99</v>
      </c>
      <c r="E473" s="50">
        <v>3967247.7</v>
      </c>
    </row>
    <row r="474" spans="1:5" ht="15" customHeight="1" x14ac:dyDescent="0.2">
      <c r="A474" s="103"/>
      <c r="B474" s="100"/>
      <c r="C474" s="52" t="s">
        <v>44</v>
      </c>
      <c r="D474" s="53"/>
      <c r="E474" s="54">
        <f>SUM(E473:E473)</f>
        <v>3967247.7</v>
      </c>
    </row>
    <row r="475" spans="1:5" ht="15" customHeight="1" x14ac:dyDescent="0.2">
      <c r="A475" s="103"/>
      <c r="B475" s="100"/>
      <c r="C475" s="56"/>
      <c r="D475" s="39"/>
      <c r="E475" s="57"/>
    </row>
    <row r="476" spans="1:5" ht="15" customHeight="1" x14ac:dyDescent="0.25">
      <c r="A476" s="38" t="s">
        <v>17</v>
      </c>
      <c r="B476" s="39"/>
      <c r="C476" s="39"/>
      <c r="D476" s="44"/>
      <c r="E476" s="44"/>
    </row>
    <row r="477" spans="1:5" ht="15" customHeight="1" x14ac:dyDescent="0.2">
      <c r="A477" s="40" t="s">
        <v>65</v>
      </c>
      <c r="B477" s="39"/>
      <c r="C477" s="39"/>
      <c r="D477" s="39"/>
      <c r="E477" s="41" t="s">
        <v>107</v>
      </c>
    </row>
    <row r="478" spans="1:5" ht="15" customHeight="1" x14ac:dyDescent="0.2">
      <c r="A478" s="42"/>
      <c r="B478" s="133"/>
      <c r="C478" s="39"/>
      <c r="D478" s="42"/>
      <c r="E478" s="134"/>
    </row>
    <row r="479" spans="1:5" ht="15" customHeight="1" x14ac:dyDescent="0.2">
      <c r="B479" s="104"/>
      <c r="C479" s="45" t="s">
        <v>40</v>
      </c>
      <c r="D479" s="90" t="s">
        <v>50</v>
      </c>
      <c r="E479" s="45" t="s">
        <v>42</v>
      </c>
    </row>
    <row r="480" spans="1:5" ht="15" customHeight="1" x14ac:dyDescent="0.2">
      <c r="B480" s="136"/>
      <c r="C480" s="91">
        <v>3121</v>
      </c>
      <c r="D480" s="84" t="s">
        <v>70</v>
      </c>
      <c r="E480" s="50">
        <f>81649.6+1388043.2</f>
        <v>1469692.8</v>
      </c>
    </row>
    <row r="481" spans="1:5" ht="15" customHeight="1" x14ac:dyDescent="0.2">
      <c r="B481" s="136"/>
      <c r="C481" s="91">
        <v>3121</v>
      </c>
      <c r="D481" s="84" t="s">
        <v>108</v>
      </c>
      <c r="E481" s="50">
        <f>138753.05+2358801.85</f>
        <v>2497554.9</v>
      </c>
    </row>
    <row r="482" spans="1:5" ht="15" customHeight="1" x14ac:dyDescent="0.2">
      <c r="B482" s="137"/>
      <c r="C482" s="52" t="s">
        <v>44</v>
      </c>
      <c r="D482" s="92"/>
      <c r="E482" s="93">
        <f>SUM(E480:E481)</f>
        <v>3967247.7</v>
      </c>
    </row>
    <row r="483" spans="1:5" ht="15" customHeight="1" x14ac:dyDescent="0.2"/>
    <row r="484" spans="1:5" ht="15" customHeight="1" x14ac:dyDescent="0.2">
      <c r="B484" s="138"/>
    </row>
    <row r="485" spans="1:5" ht="15" customHeight="1" x14ac:dyDescent="0.25">
      <c r="A485" s="34" t="s">
        <v>111</v>
      </c>
      <c r="B485" s="138"/>
    </row>
    <row r="486" spans="1:5" ht="15" customHeight="1" x14ac:dyDescent="0.2">
      <c r="A486" s="35" t="s">
        <v>34</v>
      </c>
      <c r="B486" s="35"/>
      <c r="C486" s="35"/>
      <c r="D486" s="35"/>
      <c r="E486" s="35"/>
    </row>
    <row r="487" spans="1:5" ht="15" customHeight="1" x14ac:dyDescent="0.2">
      <c r="A487" s="36" t="s">
        <v>112</v>
      </c>
      <c r="B487" s="36"/>
      <c r="C487" s="36"/>
      <c r="D487" s="36"/>
      <c r="E487" s="36"/>
    </row>
    <row r="488" spans="1:5" ht="15" customHeight="1" x14ac:dyDescent="0.2">
      <c r="A488" s="36"/>
      <c r="B488" s="36"/>
      <c r="C488" s="36"/>
      <c r="D488" s="36"/>
      <c r="E488" s="36"/>
    </row>
    <row r="489" spans="1:5" ht="15" customHeight="1" x14ac:dyDescent="0.2">
      <c r="A489" s="36"/>
      <c r="B489" s="36"/>
      <c r="C489" s="36"/>
      <c r="D489" s="36"/>
      <c r="E489" s="36"/>
    </row>
    <row r="490" spans="1:5" ht="15" customHeight="1" x14ac:dyDescent="0.2">
      <c r="A490" s="36"/>
      <c r="B490" s="36"/>
      <c r="C490" s="36"/>
      <c r="D490" s="36"/>
      <c r="E490" s="36"/>
    </row>
    <row r="491" spans="1:5" ht="15" customHeight="1" x14ac:dyDescent="0.2">
      <c r="A491" s="36"/>
      <c r="B491" s="36"/>
      <c r="C491" s="36"/>
      <c r="D491" s="36"/>
      <c r="E491" s="36"/>
    </row>
    <row r="492" spans="1:5" ht="15" customHeight="1" x14ac:dyDescent="0.2">
      <c r="A492" s="36"/>
      <c r="B492" s="36"/>
      <c r="C492" s="36"/>
      <c r="D492" s="36"/>
      <c r="E492" s="36"/>
    </row>
    <row r="493" spans="1:5" ht="15" customHeight="1" x14ac:dyDescent="0.2">
      <c r="A493" s="36"/>
      <c r="B493" s="36"/>
      <c r="C493" s="36"/>
      <c r="D493" s="36"/>
      <c r="E493" s="36"/>
    </row>
    <row r="494" spans="1:5" ht="15" customHeight="1" x14ac:dyDescent="0.2">
      <c r="A494" s="36"/>
      <c r="B494" s="36"/>
      <c r="C494" s="36"/>
      <c r="D494" s="36"/>
      <c r="E494" s="36"/>
    </row>
    <row r="495" spans="1:5" ht="15" customHeight="1" x14ac:dyDescent="0.2">
      <c r="A495" s="111"/>
      <c r="B495" s="111"/>
      <c r="C495" s="111"/>
      <c r="D495" s="111"/>
      <c r="E495" s="111"/>
    </row>
    <row r="496" spans="1:5" ht="15" customHeight="1" x14ac:dyDescent="0.25">
      <c r="A496" s="96" t="s">
        <v>1</v>
      </c>
      <c r="B496" s="60"/>
      <c r="C496" s="60"/>
      <c r="D496" s="60"/>
      <c r="E496" s="60"/>
    </row>
    <row r="497" spans="1:5" ht="15" customHeight="1" x14ac:dyDescent="0.2">
      <c r="A497" s="97" t="s">
        <v>71</v>
      </c>
      <c r="E497" t="s">
        <v>72</v>
      </c>
    </row>
    <row r="498" spans="1:5" ht="15" customHeight="1" x14ac:dyDescent="0.25">
      <c r="B498" s="96"/>
      <c r="C498" s="60"/>
      <c r="D498" s="60"/>
      <c r="E498" s="78"/>
    </row>
    <row r="499" spans="1:5" ht="15" customHeight="1" x14ac:dyDescent="0.2">
      <c r="A499" s="104"/>
      <c r="B499" s="104"/>
      <c r="C499" s="79" t="s">
        <v>40</v>
      </c>
      <c r="D499" s="80" t="s">
        <v>41</v>
      </c>
      <c r="E499" s="45" t="s">
        <v>42</v>
      </c>
    </row>
    <row r="500" spans="1:5" ht="15" customHeight="1" x14ac:dyDescent="0.2">
      <c r="A500" s="103"/>
      <c r="B500" s="100"/>
      <c r="C500" s="91"/>
      <c r="D500" s="112" t="s">
        <v>99</v>
      </c>
      <c r="E500" s="50">
        <v>1171868.3999999999</v>
      </c>
    </row>
    <row r="501" spans="1:5" ht="15" customHeight="1" x14ac:dyDescent="0.2">
      <c r="A501" s="103"/>
      <c r="B501" s="100"/>
      <c r="C501" s="52" t="s">
        <v>44</v>
      </c>
      <c r="D501" s="53"/>
      <c r="E501" s="54">
        <f>SUM(E500:E500)</f>
        <v>1171868.3999999999</v>
      </c>
    </row>
    <row r="502" spans="1:5" ht="15" customHeight="1" x14ac:dyDescent="0.2">
      <c r="A502" s="103"/>
      <c r="B502" s="100"/>
      <c r="C502" s="56"/>
      <c r="D502" s="39"/>
      <c r="E502" s="57"/>
    </row>
    <row r="503" spans="1:5" ht="15" customHeight="1" x14ac:dyDescent="0.25">
      <c r="A503" s="38" t="s">
        <v>17</v>
      </c>
      <c r="B503" s="39"/>
      <c r="C503" s="39"/>
      <c r="D503" s="44"/>
      <c r="E503" s="44"/>
    </row>
    <row r="504" spans="1:5" ht="15" customHeight="1" x14ac:dyDescent="0.2">
      <c r="A504" s="40" t="s">
        <v>65</v>
      </c>
      <c r="B504" s="39"/>
      <c r="C504" s="39"/>
      <c r="D504" s="39"/>
      <c r="E504" s="41" t="s">
        <v>107</v>
      </c>
    </row>
    <row r="505" spans="1:5" ht="15" customHeight="1" x14ac:dyDescent="0.2">
      <c r="A505" s="42"/>
      <c r="B505" s="133"/>
      <c r="C505" s="39"/>
      <c r="D505" s="42"/>
      <c r="E505" s="134"/>
    </row>
    <row r="506" spans="1:5" ht="15" customHeight="1" x14ac:dyDescent="0.2">
      <c r="B506" s="104"/>
      <c r="C506" s="45" t="s">
        <v>40</v>
      </c>
      <c r="D506" s="90" t="s">
        <v>50</v>
      </c>
      <c r="E506" s="45" t="s">
        <v>42</v>
      </c>
    </row>
    <row r="507" spans="1:5" ht="15" customHeight="1" x14ac:dyDescent="0.2">
      <c r="B507" s="136"/>
      <c r="C507" s="91">
        <v>3233</v>
      </c>
      <c r="D507" s="84" t="s">
        <v>70</v>
      </c>
      <c r="E507" s="50">
        <f>25595.49+435123.24</f>
        <v>460718.73</v>
      </c>
    </row>
    <row r="508" spans="1:5" ht="15" customHeight="1" x14ac:dyDescent="0.2">
      <c r="B508" s="136"/>
      <c r="C508" s="91">
        <v>3233</v>
      </c>
      <c r="D508" s="84" t="s">
        <v>108</v>
      </c>
      <c r="E508" s="50">
        <f>39508.32+671641.35</f>
        <v>711149.66999999993</v>
      </c>
    </row>
    <row r="509" spans="1:5" ht="15" customHeight="1" x14ac:dyDescent="0.2">
      <c r="B509" s="137"/>
      <c r="C509" s="52" t="s">
        <v>44</v>
      </c>
      <c r="D509" s="92"/>
      <c r="E509" s="93">
        <f>SUM(E507:E508)</f>
        <v>1171868.3999999999</v>
      </c>
    </row>
    <row r="510" spans="1:5" ht="15" customHeight="1" x14ac:dyDescent="0.2">
      <c r="B510" s="138"/>
    </row>
    <row r="511" spans="1:5" ht="15" customHeight="1" x14ac:dyDescent="0.2">
      <c r="B511" s="138"/>
    </row>
    <row r="512" spans="1:5" ht="15" customHeight="1" x14ac:dyDescent="0.25">
      <c r="A512" s="34" t="s">
        <v>113</v>
      </c>
    </row>
    <row r="513" spans="1:5" ht="15" customHeight="1" x14ac:dyDescent="0.2">
      <c r="A513" s="35" t="s">
        <v>34</v>
      </c>
      <c r="B513" s="35"/>
      <c r="C513" s="35"/>
      <c r="D513" s="35"/>
      <c r="E513" s="35"/>
    </row>
    <row r="514" spans="1:5" ht="15" customHeight="1" x14ac:dyDescent="0.2">
      <c r="A514" s="36" t="s">
        <v>114</v>
      </c>
      <c r="B514" s="36"/>
      <c r="C514" s="36"/>
      <c r="D514" s="36"/>
      <c r="E514" s="36"/>
    </row>
    <row r="515" spans="1:5" ht="15" customHeight="1" x14ac:dyDescent="0.2">
      <c r="A515" s="36"/>
      <c r="B515" s="36"/>
      <c r="C515" s="36"/>
      <c r="D515" s="36"/>
      <c r="E515" s="36"/>
    </row>
    <row r="516" spans="1:5" ht="15" customHeight="1" x14ac:dyDescent="0.2">
      <c r="A516" s="36"/>
      <c r="B516" s="36"/>
      <c r="C516" s="36"/>
      <c r="D516" s="36"/>
      <c r="E516" s="36"/>
    </row>
    <row r="517" spans="1:5" ht="15" customHeight="1" x14ac:dyDescent="0.2">
      <c r="A517" s="36"/>
      <c r="B517" s="36"/>
      <c r="C517" s="36"/>
      <c r="D517" s="36"/>
      <c r="E517" s="36"/>
    </row>
    <row r="518" spans="1:5" ht="15" customHeight="1" x14ac:dyDescent="0.2">
      <c r="A518" s="36"/>
      <c r="B518" s="36"/>
      <c r="C518" s="36"/>
      <c r="D518" s="36"/>
      <c r="E518" s="36"/>
    </row>
    <row r="519" spans="1:5" ht="15" customHeight="1" x14ac:dyDescent="0.2">
      <c r="A519" s="36"/>
      <c r="B519" s="36"/>
      <c r="C519" s="36"/>
      <c r="D519" s="36"/>
      <c r="E519" s="36"/>
    </row>
    <row r="520" spans="1:5" ht="15" customHeight="1" x14ac:dyDescent="0.2">
      <c r="A520" s="36"/>
      <c r="B520" s="36"/>
      <c r="C520" s="36"/>
      <c r="D520" s="36"/>
      <c r="E520" s="36"/>
    </row>
    <row r="521" spans="1:5" ht="15" customHeight="1" x14ac:dyDescent="0.2">
      <c r="A521" s="111"/>
      <c r="B521" s="111"/>
      <c r="C521" s="111"/>
      <c r="D521" s="111"/>
      <c r="E521" s="111"/>
    </row>
    <row r="522" spans="1:5" ht="15" customHeight="1" x14ac:dyDescent="0.25">
      <c r="A522" s="96" t="s">
        <v>1</v>
      </c>
      <c r="B522" s="60"/>
      <c r="C522" s="60"/>
      <c r="D522" s="60"/>
      <c r="E522" s="60"/>
    </row>
    <row r="523" spans="1:5" ht="15" customHeight="1" x14ac:dyDescent="0.2">
      <c r="A523" s="97" t="s">
        <v>71</v>
      </c>
      <c r="E523" t="s">
        <v>72</v>
      </c>
    </row>
    <row r="524" spans="1:5" ht="15" customHeight="1" x14ac:dyDescent="0.25">
      <c r="B524" s="96"/>
      <c r="C524" s="60"/>
      <c r="D524" s="60"/>
      <c r="E524" s="78"/>
    </row>
    <row r="525" spans="1:5" ht="15" customHeight="1" x14ac:dyDescent="0.2">
      <c r="A525" s="104"/>
      <c r="B525" s="104"/>
      <c r="C525" s="79" t="s">
        <v>40</v>
      </c>
      <c r="D525" s="80" t="s">
        <v>41</v>
      </c>
      <c r="E525" s="45" t="s">
        <v>42</v>
      </c>
    </row>
    <row r="526" spans="1:5" ht="15" customHeight="1" x14ac:dyDescent="0.2">
      <c r="A526" s="103"/>
      <c r="B526" s="100"/>
      <c r="C526" s="91"/>
      <c r="D526" s="112" t="s">
        <v>99</v>
      </c>
      <c r="E526" s="50">
        <f>39029.76+9583.2</f>
        <v>48612.960000000006</v>
      </c>
    </row>
    <row r="527" spans="1:5" ht="15" customHeight="1" x14ac:dyDescent="0.2">
      <c r="A527" s="103"/>
      <c r="B527" s="100"/>
      <c r="C527" s="52" t="s">
        <v>44</v>
      </c>
      <c r="D527" s="53"/>
      <c r="E527" s="54">
        <f>SUM(E526:E526)</f>
        <v>48612.960000000006</v>
      </c>
    </row>
    <row r="528" spans="1:5" ht="15" customHeight="1" x14ac:dyDescent="0.2"/>
    <row r="529" spans="1:5" ht="15" customHeight="1" x14ac:dyDescent="0.25">
      <c r="A529" s="38" t="s">
        <v>17</v>
      </c>
      <c r="B529" s="39"/>
      <c r="C529" s="39"/>
      <c r="D529" s="44"/>
      <c r="E529" s="44"/>
    </row>
    <row r="530" spans="1:5" ht="15" customHeight="1" x14ac:dyDescent="0.2">
      <c r="A530" s="40" t="s">
        <v>56</v>
      </c>
      <c r="B530" s="60"/>
      <c r="C530" s="60"/>
      <c r="D530" s="60"/>
      <c r="E530" s="61" t="s">
        <v>57</v>
      </c>
    </row>
    <row r="531" spans="1:5" ht="15" customHeight="1" x14ac:dyDescent="0.2">
      <c r="A531" s="42"/>
      <c r="B531" s="133"/>
      <c r="C531" s="39"/>
      <c r="D531" s="42"/>
      <c r="E531" s="134"/>
    </row>
    <row r="532" spans="1:5" ht="15" customHeight="1" x14ac:dyDescent="0.2">
      <c r="B532" s="104"/>
      <c r="C532" s="45" t="s">
        <v>40</v>
      </c>
      <c r="D532" s="90" t="s">
        <v>50</v>
      </c>
      <c r="E532" s="45" t="s">
        <v>42</v>
      </c>
    </row>
    <row r="533" spans="1:5" ht="15" customHeight="1" x14ac:dyDescent="0.2">
      <c r="B533" s="136"/>
      <c r="C533" s="91">
        <v>2212</v>
      </c>
      <c r="D533" s="84" t="s">
        <v>108</v>
      </c>
      <c r="E533" s="50">
        <v>48612.960000000006</v>
      </c>
    </row>
    <row r="534" spans="1:5" ht="15" customHeight="1" x14ac:dyDescent="0.2">
      <c r="B534" s="137"/>
      <c r="C534" s="52" t="s">
        <v>44</v>
      </c>
      <c r="D534" s="92"/>
      <c r="E534" s="54">
        <f>SUM(E533:E533)</f>
        <v>48612.960000000006</v>
      </c>
    </row>
    <row r="535" spans="1:5" ht="15" customHeight="1" x14ac:dyDescent="0.2"/>
    <row r="536" spans="1:5" ht="15" customHeight="1" x14ac:dyDescent="0.2"/>
    <row r="537" spans="1:5" ht="15" customHeight="1" x14ac:dyDescent="0.25">
      <c r="A537" s="34" t="s">
        <v>115</v>
      </c>
    </row>
    <row r="538" spans="1:5" ht="15" customHeight="1" x14ac:dyDescent="0.2">
      <c r="A538" s="35" t="s">
        <v>34</v>
      </c>
      <c r="B538" s="35"/>
      <c r="C538" s="35"/>
      <c r="D538" s="35"/>
      <c r="E538" s="35"/>
    </row>
    <row r="539" spans="1:5" ht="15" customHeight="1" x14ac:dyDescent="0.2">
      <c r="A539" s="36" t="s">
        <v>116</v>
      </c>
      <c r="B539" s="36"/>
      <c r="C539" s="36"/>
      <c r="D539" s="36"/>
      <c r="E539" s="36"/>
    </row>
    <row r="540" spans="1:5" ht="15" customHeight="1" x14ac:dyDescent="0.2">
      <c r="A540" s="36"/>
      <c r="B540" s="36"/>
      <c r="C540" s="36"/>
      <c r="D540" s="36"/>
      <c r="E540" s="36"/>
    </row>
    <row r="541" spans="1:5" ht="15" customHeight="1" x14ac:dyDescent="0.2">
      <c r="A541" s="36"/>
      <c r="B541" s="36"/>
      <c r="C541" s="36"/>
      <c r="D541" s="36"/>
      <c r="E541" s="36"/>
    </row>
    <row r="542" spans="1:5" ht="15" customHeight="1" x14ac:dyDescent="0.2">
      <c r="A542" s="36"/>
      <c r="B542" s="36"/>
      <c r="C542" s="36"/>
      <c r="D542" s="36"/>
      <c r="E542" s="36"/>
    </row>
    <row r="543" spans="1:5" ht="15" customHeight="1" x14ac:dyDescent="0.2">
      <c r="A543" s="36"/>
      <c r="B543" s="36"/>
      <c r="C543" s="36"/>
      <c r="D543" s="36"/>
      <c r="E543" s="36"/>
    </row>
    <row r="544" spans="1:5" ht="15" customHeight="1" x14ac:dyDescent="0.2">
      <c r="A544" s="36"/>
      <c r="B544" s="36"/>
      <c r="C544" s="36"/>
      <c r="D544" s="36"/>
      <c r="E544" s="36"/>
    </row>
    <row r="545" spans="1:5" ht="15" customHeight="1" x14ac:dyDescent="0.2">
      <c r="A545" s="36"/>
      <c r="B545" s="36"/>
      <c r="C545" s="36"/>
      <c r="D545" s="36"/>
      <c r="E545" s="36"/>
    </row>
    <row r="546" spans="1:5" ht="15" customHeight="1" x14ac:dyDescent="0.2">
      <c r="A546" s="36"/>
      <c r="B546" s="36"/>
      <c r="C546" s="36"/>
      <c r="D546" s="36"/>
      <c r="E546" s="36"/>
    </row>
    <row r="547" spans="1:5" ht="15" customHeight="1" x14ac:dyDescent="0.2">
      <c r="A547" s="36"/>
      <c r="B547" s="36"/>
      <c r="C547" s="36"/>
      <c r="D547" s="36"/>
      <c r="E547" s="36"/>
    </row>
    <row r="548" spans="1:5" ht="15" customHeight="1" x14ac:dyDescent="0.2">
      <c r="A548" s="111"/>
      <c r="B548" s="111"/>
      <c r="C548" s="111"/>
      <c r="D548" s="111"/>
      <c r="E548" s="111"/>
    </row>
    <row r="549" spans="1:5" ht="15" customHeight="1" x14ac:dyDescent="0.25">
      <c r="A549" s="96" t="s">
        <v>1</v>
      </c>
      <c r="B549" s="60"/>
      <c r="C549" s="60"/>
      <c r="D549" s="60"/>
      <c r="E549" s="60"/>
    </row>
    <row r="550" spans="1:5" ht="15" customHeight="1" x14ac:dyDescent="0.2">
      <c r="A550" s="97" t="s">
        <v>71</v>
      </c>
      <c r="E550" t="s">
        <v>72</v>
      </c>
    </row>
    <row r="551" spans="1:5" ht="15" customHeight="1" x14ac:dyDescent="0.25">
      <c r="B551" s="96"/>
      <c r="C551" s="60"/>
      <c r="D551" s="60"/>
      <c r="E551" s="78"/>
    </row>
    <row r="552" spans="1:5" ht="15" customHeight="1" x14ac:dyDescent="0.2">
      <c r="A552" s="104"/>
      <c r="B552" s="104"/>
      <c r="C552" s="79" t="s">
        <v>40</v>
      </c>
      <c r="D552" s="80" t="s">
        <v>41</v>
      </c>
      <c r="E552" s="45" t="s">
        <v>42</v>
      </c>
    </row>
    <row r="553" spans="1:5" ht="15" customHeight="1" x14ac:dyDescent="0.2">
      <c r="A553" s="103"/>
      <c r="B553" s="100"/>
      <c r="C553" s="91"/>
      <c r="D553" s="112" t="s">
        <v>99</v>
      </c>
      <c r="E553" s="50">
        <v>688161.6</v>
      </c>
    </row>
    <row r="554" spans="1:5" ht="15" customHeight="1" x14ac:dyDescent="0.2">
      <c r="A554" s="103"/>
      <c r="B554" s="100"/>
      <c r="C554" s="52" t="s">
        <v>44</v>
      </c>
      <c r="D554" s="53"/>
      <c r="E554" s="54">
        <f>SUM(E553:E553)</f>
        <v>688161.6</v>
      </c>
    </row>
    <row r="555" spans="1:5" ht="15" customHeight="1" x14ac:dyDescent="0.2"/>
    <row r="556" spans="1:5" ht="15" customHeight="1" x14ac:dyDescent="0.25">
      <c r="A556" s="38" t="s">
        <v>17</v>
      </c>
      <c r="B556" s="39"/>
      <c r="C556" s="39"/>
      <c r="D556" s="44"/>
      <c r="E556" s="44"/>
    </row>
    <row r="557" spans="1:5" ht="15" customHeight="1" x14ac:dyDescent="0.2">
      <c r="A557" s="40" t="s">
        <v>56</v>
      </c>
      <c r="B557" s="60"/>
      <c r="C557" s="60"/>
      <c r="D557" s="60"/>
      <c r="E557" s="61" t="s">
        <v>117</v>
      </c>
    </row>
    <row r="558" spans="1:5" ht="15" customHeight="1" x14ac:dyDescent="0.2">
      <c r="A558" s="42"/>
      <c r="B558" s="133"/>
      <c r="C558" s="39"/>
      <c r="D558" s="42"/>
      <c r="E558" s="134"/>
    </row>
    <row r="559" spans="1:5" ht="15" customHeight="1" x14ac:dyDescent="0.2">
      <c r="B559" s="104"/>
      <c r="C559" s="45" t="s">
        <v>40</v>
      </c>
      <c r="D559" s="90" t="s">
        <v>50</v>
      </c>
      <c r="E559" s="45" t="s">
        <v>42</v>
      </c>
    </row>
    <row r="560" spans="1:5" ht="15" customHeight="1" x14ac:dyDescent="0.2">
      <c r="B560" s="136"/>
      <c r="C560" s="91">
        <v>3122</v>
      </c>
      <c r="D560" s="84" t="s">
        <v>108</v>
      </c>
      <c r="E560" s="50">
        <v>688161.6</v>
      </c>
    </row>
    <row r="561" spans="1:5" ht="15" customHeight="1" x14ac:dyDescent="0.2">
      <c r="B561" s="137"/>
      <c r="C561" s="52" t="s">
        <v>44</v>
      </c>
      <c r="D561" s="92"/>
      <c r="E561" s="93">
        <f>SUM(E560:E560)</f>
        <v>688161.6</v>
      </c>
    </row>
    <row r="562" spans="1:5" ht="15" customHeight="1" x14ac:dyDescent="0.2"/>
    <row r="563" spans="1:5" ht="15" customHeight="1" x14ac:dyDescent="0.2"/>
    <row r="564" spans="1:5" ht="15" customHeight="1" x14ac:dyDescent="0.25">
      <c r="A564" s="34" t="s">
        <v>118</v>
      </c>
    </row>
    <row r="565" spans="1:5" ht="15" customHeight="1" x14ac:dyDescent="0.2">
      <c r="A565" s="35" t="s">
        <v>34</v>
      </c>
      <c r="B565" s="35"/>
      <c r="C565" s="35"/>
      <c r="D565" s="35"/>
      <c r="E565" s="35"/>
    </row>
    <row r="566" spans="1:5" ht="15" customHeight="1" x14ac:dyDescent="0.2">
      <c r="A566" s="36" t="s">
        <v>119</v>
      </c>
      <c r="B566" s="36"/>
      <c r="C566" s="36"/>
      <c r="D566" s="36"/>
      <c r="E566" s="36"/>
    </row>
    <row r="567" spans="1:5" ht="15" customHeight="1" x14ac:dyDescent="0.2">
      <c r="A567" s="36"/>
      <c r="B567" s="36"/>
      <c r="C567" s="36"/>
      <c r="D567" s="36"/>
      <c r="E567" s="36"/>
    </row>
    <row r="568" spans="1:5" ht="15" customHeight="1" x14ac:dyDescent="0.2">
      <c r="A568" s="36"/>
      <c r="B568" s="36"/>
      <c r="C568" s="36"/>
      <c r="D568" s="36"/>
      <c r="E568" s="36"/>
    </row>
    <row r="569" spans="1:5" ht="15" customHeight="1" x14ac:dyDescent="0.2">
      <c r="A569" s="36"/>
      <c r="B569" s="36"/>
      <c r="C569" s="36"/>
      <c r="D569" s="36"/>
      <c r="E569" s="36"/>
    </row>
    <row r="570" spans="1:5" ht="15" customHeight="1" x14ac:dyDescent="0.2">
      <c r="A570" s="36"/>
      <c r="B570" s="36"/>
      <c r="C570" s="36"/>
      <c r="D570" s="36"/>
      <c r="E570" s="36"/>
    </row>
    <row r="571" spans="1:5" ht="15" customHeight="1" x14ac:dyDescent="0.2">
      <c r="A571" s="36"/>
      <c r="B571" s="36"/>
      <c r="C571" s="36"/>
      <c r="D571" s="36"/>
      <c r="E571" s="36"/>
    </row>
    <row r="572" spans="1:5" ht="15" customHeight="1" x14ac:dyDescent="0.2">
      <c r="A572" s="36"/>
      <c r="B572" s="36"/>
      <c r="C572" s="36"/>
      <c r="D572" s="36"/>
      <c r="E572" s="36"/>
    </row>
    <row r="573" spans="1:5" ht="15" customHeight="1" x14ac:dyDescent="0.25">
      <c r="A573" s="96" t="s">
        <v>1</v>
      </c>
      <c r="B573" s="60"/>
      <c r="C573" s="60"/>
      <c r="D573" s="60"/>
      <c r="E573" s="60"/>
    </row>
    <row r="574" spans="1:5" ht="15" customHeight="1" x14ac:dyDescent="0.2">
      <c r="A574" s="97" t="s">
        <v>71</v>
      </c>
      <c r="B574" s="60"/>
      <c r="C574" s="60"/>
      <c r="D574" s="60"/>
      <c r="E574" s="61" t="s">
        <v>72</v>
      </c>
    </row>
    <row r="575" spans="1:5" ht="15" customHeight="1" x14ac:dyDescent="0.25">
      <c r="A575" s="44"/>
      <c r="B575" s="96"/>
      <c r="C575" s="60"/>
      <c r="D575" s="60"/>
      <c r="E575" s="78"/>
    </row>
    <row r="576" spans="1:5" ht="15" customHeight="1" x14ac:dyDescent="0.2">
      <c r="B576" s="98"/>
      <c r="C576" s="79" t="s">
        <v>40</v>
      </c>
      <c r="D576" s="80" t="s">
        <v>41</v>
      </c>
      <c r="E576" s="81" t="s">
        <v>42</v>
      </c>
    </row>
    <row r="577" spans="1:5" ht="15" customHeight="1" x14ac:dyDescent="0.2">
      <c r="B577" s="123"/>
      <c r="C577" s="139">
        <v>6172</v>
      </c>
      <c r="D577" s="84" t="s">
        <v>120</v>
      </c>
      <c r="E577" s="102">
        <v>110367</v>
      </c>
    </row>
    <row r="578" spans="1:5" ht="15" customHeight="1" x14ac:dyDescent="0.2">
      <c r="B578" s="123"/>
      <c r="C578" s="87" t="s">
        <v>44</v>
      </c>
      <c r="D578" s="88"/>
      <c r="E578" s="89">
        <f>SUM(E577:E577)</f>
        <v>110367</v>
      </c>
    </row>
    <row r="579" spans="1:5" ht="15" customHeight="1" x14ac:dyDescent="0.2"/>
    <row r="580" spans="1:5" ht="15" customHeight="1" x14ac:dyDescent="0.25">
      <c r="A580" s="96" t="s">
        <v>17</v>
      </c>
      <c r="B580" s="60"/>
      <c r="C580" s="60"/>
      <c r="D580" s="60"/>
      <c r="E580" s="60"/>
    </row>
    <row r="581" spans="1:5" ht="15" customHeight="1" x14ac:dyDescent="0.2">
      <c r="A581" s="97" t="s">
        <v>83</v>
      </c>
      <c r="B581" s="116"/>
      <c r="C581" s="116"/>
      <c r="D581" s="116"/>
      <c r="E581" s="44" t="s">
        <v>84</v>
      </c>
    </row>
    <row r="582" spans="1:5" ht="15" customHeight="1" x14ac:dyDescent="0.25">
      <c r="A582" s="96"/>
      <c r="B582" s="44"/>
      <c r="C582" s="60"/>
      <c r="D582" s="60"/>
      <c r="E582" s="78"/>
    </row>
    <row r="583" spans="1:5" ht="15" customHeight="1" x14ac:dyDescent="0.2">
      <c r="A583" s="104"/>
      <c r="B583" s="45" t="s">
        <v>39</v>
      </c>
      <c r="C583" s="79" t="s">
        <v>40</v>
      </c>
      <c r="D583" s="122" t="s">
        <v>41</v>
      </c>
      <c r="E583" s="81" t="s">
        <v>42</v>
      </c>
    </row>
    <row r="584" spans="1:5" ht="15" customHeight="1" x14ac:dyDescent="0.2">
      <c r="A584" s="123"/>
      <c r="B584" s="140">
        <v>305</v>
      </c>
      <c r="C584" s="91"/>
      <c r="D584" s="72" t="s">
        <v>121</v>
      </c>
      <c r="E584" s="102">
        <v>110367</v>
      </c>
    </row>
    <row r="585" spans="1:5" ht="15" customHeight="1" x14ac:dyDescent="0.2">
      <c r="A585" s="108"/>
      <c r="B585" s="124"/>
      <c r="C585" s="87" t="s">
        <v>44</v>
      </c>
      <c r="D585" s="125"/>
      <c r="E585" s="126">
        <f>SUM(E584:E584)</f>
        <v>110367</v>
      </c>
    </row>
    <row r="586" spans="1:5" ht="15" customHeight="1" x14ac:dyDescent="0.2"/>
    <row r="587" spans="1:5" ht="15" customHeight="1" x14ac:dyDescent="0.2"/>
    <row r="588" spans="1:5" ht="15" customHeight="1" x14ac:dyDescent="0.25">
      <c r="A588" s="34" t="s">
        <v>122</v>
      </c>
    </row>
    <row r="589" spans="1:5" ht="15" customHeight="1" x14ac:dyDescent="0.2">
      <c r="A589" s="110" t="s">
        <v>34</v>
      </c>
      <c r="B589" s="110"/>
      <c r="C589" s="110"/>
      <c r="D589" s="110"/>
      <c r="E589" s="110"/>
    </row>
    <row r="590" spans="1:5" ht="15" customHeight="1" x14ac:dyDescent="0.2">
      <c r="A590" s="36" t="s">
        <v>123</v>
      </c>
      <c r="B590" s="36"/>
      <c r="C590" s="36"/>
      <c r="D590" s="36"/>
      <c r="E590" s="36"/>
    </row>
    <row r="591" spans="1:5" ht="15" customHeight="1" x14ac:dyDescent="0.2">
      <c r="A591" s="36"/>
      <c r="B591" s="36"/>
      <c r="C591" s="36"/>
      <c r="D591" s="36"/>
      <c r="E591" s="36"/>
    </row>
    <row r="592" spans="1:5" ht="15" customHeight="1" x14ac:dyDescent="0.2">
      <c r="A592" s="36"/>
      <c r="B592" s="36"/>
      <c r="C592" s="36"/>
      <c r="D592" s="36"/>
      <c r="E592" s="36"/>
    </row>
    <row r="593" spans="1:5" ht="15" customHeight="1" x14ac:dyDescent="0.2">
      <c r="A593" s="36"/>
      <c r="B593" s="36"/>
      <c r="C593" s="36"/>
      <c r="D593" s="36"/>
      <c r="E593" s="36"/>
    </row>
    <row r="594" spans="1:5" ht="15" customHeight="1" x14ac:dyDescent="0.2">
      <c r="A594" s="36"/>
      <c r="B594" s="36"/>
      <c r="C594" s="36"/>
      <c r="D594" s="36"/>
      <c r="E594" s="36"/>
    </row>
    <row r="595" spans="1:5" ht="15" customHeight="1" x14ac:dyDescent="0.2">
      <c r="A595" s="36"/>
      <c r="B595" s="36"/>
      <c r="C595" s="36"/>
      <c r="D595" s="36"/>
      <c r="E595" s="36"/>
    </row>
    <row r="596" spans="1:5" ht="15" customHeight="1" x14ac:dyDescent="0.2">
      <c r="A596" s="36"/>
      <c r="B596" s="36"/>
      <c r="C596" s="36"/>
      <c r="D596" s="36"/>
      <c r="E596" s="36"/>
    </row>
    <row r="597" spans="1:5" ht="15" customHeight="1" x14ac:dyDescent="0.2">
      <c r="A597" s="36"/>
      <c r="B597" s="36"/>
      <c r="C597" s="36"/>
      <c r="D597" s="36"/>
      <c r="E597" s="36"/>
    </row>
    <row r="598" spans="1:5" ht="15" customHeight="1" x14ac:dyDescent="0.2">
      <c r="B598" s="141"/>
    </row>
    <row r="599" spans="1:5" ht="15" customHeight="1" x14ac:dyDescent="0.25">
      <c r="A599" s="96" t="s">
        <v>1</v>
      </c>
      <c r="B599" s="114"/>
      <c r="C599" s="115"/>
      <c r="D599" s="115"/>
      <c r="E599" s="115"/>
    </row>
    <row r="600" spans="1:5" ht="15" customHeight="1" x14ac:dyDescent="0.2">
      <c r="A600" s="97" t="s">
        <v>83</v>
      </c>
      <c r="B600" s="116"/>
      <c r="C600" s="116"/>
      <c r="D600" s="116"/>
      <c r="E600" s="44" t="s">
        <v>84</v>
      </c>
    </row>
    <row r="601" spans="1:5" ht="15" customHeight="1" x14ac:dyDescent="0.2">
      <c r="A601" s="116"/>
      <c r="B601" s="117"/>
      <c r="C601" s="116"/>
      <c r="D601" s="116"/>
      <c r="E601" s="78"/>
    </row>
    <row r="602" spans="1:5" ht="15" customHeight="1" x14ac:dyDescent="0.2">
      <c r="B602" s="79" t="s">
        <v>39</v>
      </c>
      <c r="C602" s="118" t="s">
        <v>40</v>
      </c>
      <c r="D602" s="80" t="s">
        <v>41</v>
      </c>
      <c r="E602" s="45" t="s">
        <v>42</v>
      </c>
    </row>
    <row r="603" spans="1:5" ht="15" customHeight="1" x14ac:dyDescent="0.2">
      <c r="B603" s="142">
        <v>302</v>
      </c>
      <c r="C603" s="143">
        <v>6172</v>
      </c>
      <c r="D603" s="112" t="s">
        <v>85</v>
      </c>
      <c r="E603" s="120">
        <v>34849</v>
      </c>
    </row>
    <row r="604" spans="1:5" ht="15" customHeight="1" x14ac:dyDescent="0.2">
      <c r="B604" s="65"/>
      <c r="C604" s="52" t="s">
        <v>44</v>
      </c>
      <c r="D604" s="92"/>
      <c r="E604" s="93">
        <f>SUM(E603:E603)</f>
        <v>34849</v>
      </c>
    </row>
    <row r="605" spans="1:5" ht="15" customHeight="1" x14ac:dyDescent="0.2">
      <c r="A605" s="115"/>
      <c r="B605" s="114"/>
      <c r="C605" s="115"/>
      <c r="D605" s="115"/>
      <c r="E605" s="115"/>
    </row>
    <row r="606" spans="1:5" ht="15" customHeight="1" x14ac:dyDescent="0.25">
      <c r="A606" s="38" t="s">
        <v>17</v>
      </c>
      <c r="B606" s="76"/>
      <c r="C606" s="39"/>
      <c r="D606" s="39"/>
      <c r="E606" s="62"/>
    </row>
    <row r="607" spans="1:5" ht="15" customHeight="1" x14ac:dyDescent="0.2">
      <c r="A607" s="97" t="s">
        <v>83</v>
      </c>
      <c r="B607" s="116"/>
      <c r="C607" s="116"/>
      <c r="D607" s="116"/>
      <c r="E607" s="44" t="s">
        <v>84</v>
      </c>
    </row>
    <row r="608" spans="1:5" ht="15" customHeight="1" x14ac:dyDescent="0.2">
      <c r="A608" s="62"/>
      <c r="B608" s="144"/>
      <c r="C608" s="39"/>
      <c r="D608" s="62"/>
      <c r="E608" s="134"/>
    </row>
    <row r="609" spans="1:5" ht="15" customHeight="1" x14ac:dyDescent="0.2">
      <c r="B609" s="79" t="s">
        <v>39</v>
      </c>
      <c r="C609" s="45" t="s">
        <v>40</v>
      </c>
      <c r="D609" s="90" t="s">
        <v>41</v>
      </c>
      <c r="E609" s="45" t="s">
        <v>42</v>
      </c>
    </row>
    <row r="610" spans="1:5" ht="15" customHeight="1" x14ac:dyDescent="0.2">
      <c r="B610" s="142">
        <v>302</v>
      </c>
      <c r="C610" s="69"/>
      <c r="D610" s="67" t="s">
        <v>121</v>
      </c>
      <c r="E610" s="120">
        <v>34849</v>
      </c>
    </row>
    <row r="611" spans="1:5" ht="15" customHeight="1" x14ac:dyDescent="0.2">
      <c r="B611" s="65"/>
      <c r="C611" s="52" t="s">
        <v>44</v>
      </c>
      <c r="D611" s="145"/>
      <c r="E611" s="93">
        <f>SUM(E610:E610)</f>
        <v>34849</v>
      </c>
    </row>
    <row r="612" spans="1:5" ht="15" customHeight="1" x14ac:dyDescent="0.2"/>
    <row r="613" spans="1:5" ht="15" customHeight="1" x14ac:dyDescent="0.2"/>
    <row r="614" spans="1:5" ht="15" customHeight="1" x14ac:dyDescent="0.25">
      <c r="A614" s="34" t="s">
        <v>124</v>
      </c>
    </row>
    <row r="615" spans="1:5" ht="15" customHeight="1" x14ac:dyDescent="0.2">
      <c r="A615" s="35" t="s">
        <v>34</v>
      </c>
      <c r="B615" s="35"/>
      <c r="C615" s="35"/>
      <c r="D615" s="35"/>
      <c r="E615" s="35"/>
    </row>
    <row r="616" spans="1:5" ht="15" customHeight="1" x14ac:dyDescent="0.2">
      <c r="A616" s="36" t="s">
        <v>125</v>
      </c>
      <c r="B616" s="36"/>
      <c r="C616" s="36"/>
      <c r="D616" s="36"/>
      <c r="E616" s="36"/>
    </row>
    <row r="617" spans="1:5" ht="15" customHeight="1" x14ac:dyDescent="0.2">
      <c r="A617" s="36"/>
      <c r="B617" s="36"/>
      <c r="C617" s="36"/>
      <c r="D617" s="36"/>
      <c r="E617" s="36"/>
    </row>
    <row r="618" spans="1:5" ht="15" customHeight="1" x14ac:dyDescent="0.2">
      <c r="A618" s="36"/>
      <c r="B618" s="36"/>
      <c r="C618" s="36"/>
      <c r="D618" s="36"/>
      <c r="E618" s="36"/>
    </row>
    <row r="619" spans="1:5" ht="15" customHeight="1" x14ac:dyDescent="0.2">
      <c r="A619" s="36"/>
      <c r="B619" s="36"/>
      <c r="C619" s="36"/>
      <c r="D619" s="36"/>
      <c r="E619" s="36"/>
    </row>
    <row r="620" spans="1:5" ht="15" customHeight="1" x14ac:dyDescent="0.2">
      <c r="A620" s="36"/>
      <c r="B620" s="36"/>
      <c r="C620" s="36"/>
      <c r="D620" s="36"/>
      <c r="E620" s="36"/>
    </row>
    <row r="621" spans="1:5" ht="15" customHeight="1" x14ac:dyDescent="0.2">
      <c r="A621" s="36"/>
      <c r="B621" s="36"/>
      <c r="C621" s="36"/>
      <c r="D621" s="36"/>
      <c r="E621" s="36"/>
    </row>
    <row r="622" spans="1:5" ht="15" customHeight="1" x14ac:dyDescent="0.2">
      <c r="A622" s="36"/>
      <c r="B622" s="36"/>
      <c r="C622" s="36"/>
      <c r="D622" s="36"/>
      <c r="E622" s="36"/>
    </row>
    <row r="623" spans="1:5" ht="15" customHeight="1" x14ac:dyDescent="0.2">
      <c r="A623" s="36"/>
      <c r="B623" s="36"/>
      <c r="C623" s="36"/>
      <c r="D623" s="36"/>
      <c r="E623" s="36"/>
    </row>
    <row r="624" spans="1:5" ht="15" customHeight="1" x14ac:dyDescent="0.2">
      <c r="A624" s="36"/>
      <c r="B624" s="36"/>
      <c r="C624" s="36"/>
      <c r="D624" s="36"/>
      <c r="E624" s="36"/>
    </row>
    <row r="625" spans="1:5" ht="15" customHeight="1" x14ac:dyDescent="0.2"/>
    <row r="626" spans="1:5" ht="15" customHeight="1" x14ac:dyDescent="0.25">
      <c r="A626" s="96" t="s">
        <v>1</v>
      </c>
      <c r="B626" s="60"/>
      <c r="C626" s="60"/>
      <c r="D626" s="60"/>
      <c r="E626" s="60"/>
    </row>
    <row r="627" spans="1:5" ht="15" customHeight="1" x14ac:dyDescent="0.2">
      <c r="A627" s="40" t="s">
        <v>126</v>
      </c>
      <c r="B627" s="39"/>
      <c r="C627" s="39"/>
      <c r="D627" s="39"/>
      <c r="E627" s="41" t="s">
        <v>127</v>
      </c>
    </row>
    <row r="628" spans="1:5" ht="15" customHeight="1" x14ac:dyDescent="0.25">
      <c r="A628" s="44"/>
      <c r="B628" s="96"/>
      <c r="C628" s="60"/>
      <c r="D628" s="60"/>
      <c r="E628" s="78"/>
    </row>
    <row r="629" spans="1:5" ht="15" customHeight="1" x14ac:dyDescent="0.2">
      <c r="B629" s="98"/>
      <c r="C629" s="79" t="s">
        <v>40</v>
      </c>
      <c r="D629" s="146" t="s">
        <v>41</v>
      </c>
      <c r="E629" s="81" t="s">
        <v>42</v>
      </c>
    </row>
    <row r="630" spans="1:5" ht="15" customHeight="1" x14ac:dyDescent="0.2">
      <c r="B630" s="103"/>
      <c r="C630" s="91">
        <v>6402</v>
      </c>
      <c r="D630" s="147" t="s">
        <v>128</v>
      </c>
      <c r="E630" s="102">
        <v>1805500.72</v>
      </c>
    </row>
    <row r="631" spans="1:5" ht="15" customHeight="1" x14ac:dyDescent="0.2">
      <c r="B631" s="55"/>
      <c r="C631" s="87" t="s">
        <v>44</v>
      </c>
      <c r="D631" s="88"/>
      <c r="E631" s="89">
        <f>SUM(E630:E630)</f>
        <v>1805500.72</v>
      </c>
    </row>
    <row r="632" spans="1:5" ht="15" customHeight="1" x14ac:dyDescent="0.2"/>
    <row r="633" spans="1:5" ht="15" customHeight="1" x14ac:dyDescent="0.25">
      <c r="A633" s="38" t="s">
        <v>17</v>
      </c>
      <c r="B633" s="39"/>
      <c r="C633" s="39"/>
      <c r="D633" s="44"/>
      <c r="E633" s="44"/>
    </row>
    <row r="634" spans="1:5" ht="15" customHeight="1" x14ac:dyDescent="0.2">
      <c r="A634" s="148" t="s">
        <v>126</v>
      </c>
      <c r="B634" s="39"/>
      <c r="C634" s="39"/>
      <c r="D634" s="39"/>
      <c r="E634" s="41" t="s">
        <v>127</v>
      </c>
    </row>
    <row r="635" spans="1:5" ht="15" customHeight="1" x14ac:dyDescent="0.2">
      <c r="A635" s="42"/>
      <c r="B635" s="133"/>
      <c r="C635" s="39"/>
      <c r="D635" s="42"/>
      <c r="E635" s="134"/>
    </row>
    <row r="636" spans="1:5" ht="15" customHeight="1" x14ac:dyDescent="0.2">
      <c r="B636" s="79" t="s">
        <v>39</v>
      </c>
      <c r="C636" s="79" t="s">
        <v>40</v>
      </c>
      <c r="D636" s="80" t="s">
        <v>41</v>
      </c>
      <c r="E636" s="81" t="s">
        <v>42</v>
      </c>
    </row>
    <row r="637" spans="1:5" ht="15" customHeight="1" x14ac:dyDescent="0.2">
      <c r="B637" s="135">
        <v>12</v>
      </c>
      <c r="C637" s="101"/>
      <c r="D637" s="84" t="s">
        <v>100</v>
      </c>
      <c r="E637" s="102">
        <v>1305500.72</v>
      </c>
    </row>
    <row r="638" spans="1:5" ht="15" customHeight="1" x14ac:dyDescent="0.2">
      <c r="B638" s="135"/>
      <c r="C638" s="87" t="s">
        <v>44</v>
      </c>
      <c r="D638" s="88"/>
      <c r="E638" s="89">
        <f>SUM(E637:E637)</f>
        <v>1305500.72</v>
      </c>
    </row>
    <row r="639" spans="1:5" ht="15" customHeight="1" x14ac:dyDescent="0.2"/>
    <row r="640" spans="1:5" ht="15" customHeight="1" x14ac:dyDescent="0.25">
      <c r="A640" s="38" t="s">
        <v>17</v>
      </c>
      <c r="B640" s="76"/>
      <c r="C640" s="39"/>
      <c r="D640" s="39"/>
      <c r="E640" s="44"/>
    </row>
    <row r="641" spans="1:5" ht="15" customHeight="1" x14ac:dyDescent="0.2">
      <c r="A641" s="40" t="s">
        <v>71</v>
      </c>
      <c r="B641" s="76"/>
      <c r="C641" s="39"/>
      <c r="D641" s="39"/>
      <c r="E641" t="s">
        <v>72</v>
      </c>
    </row>
    <row r="642" spans="1:5" ht="15" customHeight="1" x14ac:dyDescent="0.2">
      <c r="A642" s="40"/>
      <c r="B642" s="76"/>
      <c r="C642" s="39"/>
      <c r="D642" s="39"/>
    </row>
    <row r="643" spans="1:5" ht="15" customHeight="1" x14ac:dyDescent="0.2">
      <c r="C643" s="45" t="s">
        <v>40</v>
      </c>
      <c r="D643" s="146" t="s">
        <v>50</v>
      </c>
      <c r="E643" s="79" t="s">
        <v>42</v>
      </c>
    </row>
    <row r="644" spans="1:5" ht="15" customHeight="1" x14ac:dyDescent="0.2">
      <c r="C644" s="91">
        <v>6409</v>
      </c>
      <c r="D644" s="147" t="s">
        <v>73</v>
      </c>
      <c r="E644" s="102">
        <v>500000</v>
      </c>
    </row>
    <row r="645" spans="1:5" ht="15" customHeight="1" x14ac:dyDescent="0.2">
      <c r="C645" s="52" t="s">
        <v>44</v>
      </c>
      <c r="D645" s="149"/>
      <c r="E645" s="126">
        <f>SUM(E644:E644)</f>
        <v>500000</v>
      </c>
    </row>
    <row r="646" spans="1:5" ht="15" customHeight="1" x14ac:dyDescent="0.2"/>
    <row r="647" spans="1:5" ht="15" customHeight="1" x14ac:dyDescent="0.2"/>
    <row r="648" spans="1:5" ht="15" customHeight="1" x14ac:dyDescent="0.25">
      <c r="A648" s="34" t="s">
        <v>129</v>
      </c>
    </row>
    <row r="649" spans="1:5" ht="15" customHeight="1" x14ac:dyDescent="0.2">
      <c r="A649" s="150" t="s">
        <v>130</v>
      </c>
      <c r="B649" s="150"/>
      <c r="C649" s="150"/>
      <c r="D649" s="150"/>
      <c r="E649" s="150"/>
    </row>
    <row r="650" spans="1:5" ht="15" customHeight="1" x14ac:dyDescent="0.2">
      <c r="A650" s="150"/>
      <c r="B650" s="150"/>
      <c r="C650" s="150"/>
      <c r="D650" s="150"/>
      <c r="E650" s="150"/>
    </row>
    <row r="651" spans="1:5" ht="15" customHeight="1" x14ac:dyDescent="0.2">
      <c r="A651" s="36" t="s">
        <v>131</v>
      </c>
      <c r="B651" s="36"/>
      <c r="C651" s="36"/>
      <c r="D651" s="36"/>
      <c r="E651" s="36"/>
    </row>
    <row r="652" spans="1:5" ht="15" customHeight="1" x14ac:dyDescent="0.2">
      <c r="A652" s="36"/>
      <c r="B652" s="36"/>
      <c r="C652" s="36"/>
      <c r="D652" s="36"/>
      <c r="E652" s="36"/>
    </row>
    <row r="653" spans="1:5" ht="15" customHeight="1" x14ac:dyDescent="0.2">
      <c r="A653" s="36"/>
      <c r="B653" s="36"/>
      <c r="C653" s="36"/>
      <c r="D653" s="36"/>
      <c r="E653" s="36"/>
    </row>
    <row r="654" spans="1:5" ht="15" customHeight="1" x14ac:dyDescent="0.2">
      <c r="A654" s="36"/>
      <c r="B654" s="36"/>
      <c r="C654" s="36"/>
      <c r="D654" s="36"/>
      <c r="E654" s="36"/>
    </row>
    <row r="655" spans="1:5" ht="15" customHeight="1" x14ac:dyDescent="0.2">
      <c r="A655" s="36"/>
      <c r="B655" s="36"/>
      <c r="C655" s="36"/>
      <c r="D655" s="36"/>
      <c r="E655" s="36"/>
    </row>
    <row r="656" spans="1:5" ht="15" customHeight="1" x14ac:dyDescent="0.2">
      <c r="A656" s="36"/>
      <c r="B656" s="36"/>
      <c r="C656" s="36"/>
      <c r="D656" s="36"/>
      <c r="E656" s="36"/>
    </row>
    <row r="657" spans="1:5" ht="15" customHeight="1" x14ac:dyDescent="0.2">
      <c r="A657" s="36"/>
      <c r="B657" s="36"/>
      <c r="C657" s="36"/>
      <c r="D657" s="36"/>
      <c r="E657" s="36"/>
    </row>
    <row r="658" spans="1:5" ht="15" customHeight="1" x14ac:dyDescent="0.2">
      <c r="A658" s="36"/>
      <c r="B658" s="36"/>
      <c r="C658" s="36"/>
      <c r="D658" s="36"/>
      <c r="E658" s="36"/>
    </row>
    <row r="659" spans="1:5" ht="15" customHeight="1" x14ac:dyDescent="0.2">
      <c r="A659" s="111"/>
      <c r="B659" s="111"/>
      <c r="C659" s="111"/>
      <c r="D659" s="111"/>
      <c r="E659" s="111"/>
    </row>
    <row r="660" spans="1:5" ht="15" customHeight="1" x14ac:dyDescent="0.25">
      <c r="A660" s="96" t="s">
        <v>17</v>
      </c>
      <c r="B660" s="60"/>
      <c r="C660" s="60"/>
      <c r="D660" s="60"/>
      <c r="E660" s="60"/>
    </row>
    <row r="661" spans="1:5" ht="15" customHeight="1" x14ac:dyDescent="0.2">
      <c r="A661" s="97" t="s">
        <v>71</v>
      </c>
      <c r="B661" s="60"/>
      <c r="C661" s="60"/>
      <c r="D661" s="60"/>
      <c r="E661" s="61" t="s">
        <v>72</v>
      </c>
    </row>
    <row r="662" spans="1:5" ht="15" customHeight="1" x14ac:dyDescent="0.25">
      <c r="A662" s="96"/>
      <c r="B662" s="44"/>
      <c r="C662" s="60"/>
      <c r="D662" s="60"/>
      <c r="E662" s="78"/>
    </row>
    <row r="663" spans="1:5" ht="15" customHeight="1" x14ac:dyDescent="0.2">
      <c r="A663" s="104"/>
      <c r="B663" s="104"/>
      <c r="C663" s="79" t="s">
        <v>40</v>
      </c>
      <c r="D663" s="90" t="s">
        <v>50</v>
      </c>
      <c r="E663" s="81" t="s">
        <v>42</v>
      </c>
    </row>
    <row r="664" spans="1:5" ht="15" customHeight="1" x14ac:dyDescent="0.2">
      <c r="A664" s="123"/>
      <c r="B664" s="105"/>
      <c r="C664" s="106">
        <v>6409</v>
      </c>
      <c r="D664" s="84" t="s">
        <v>132</v>
      </c>
      <c r="E664" s="107">
        <v>-150000</v>
      </c>
    </row>
    <row r="665" spans="1:5" ht="15" customHeight="1" x14ac:dyDescent="0.2">
      <c r="A665" s="108"/>
      <c r="B665" s="109"/>
      <c r="C665" s="87" t="s">
        <v>44</v>
      </c>
      <c r="D665" s="88"/>
      <c r="E665" s="89">
        <f>E664</f>
        <v>-150000</v>
      </c>
    </row>
    <row r="666" spans="1:5" ht="15" customHeight="1" x14ac:dyDescent="0.2"/>
    <row r="667" spans="1:5" ht="15" customHeight="1" x14ac:dyDescent="0.25">
      <c r="A667" s="96" t="s">
        <v>17</v>
      </c>
      <c r="B667" s="60"/>
      <c r="C667" s="60"/>
      <c r="D667" s="60"/>
      <c r="E667" s="44"/>
    </row>
    <row r="668" spans="1:5" ht="15" customHeight="1" x14ac:dyDescent="0.2">
      <c r="A668" s="40" t="s">
        <v>93</v>
      </c>
      <c r="B668" s="60"/>
      <c r="C668" s="60"/>
      <c r="D668" s="60"/>
      <c r="E668" s="41" t="s">
        <v>94</v>
      </c>
    </row>
    <row r="669" spans="1:5" ht="15" customHeight="1" x14ac:dyDescent="0.2">
      <c r="A669" s="97"/>
      <c r="B669" s="44"/>
      <c r="C669" s="60"/>
      <c r="D669" s="60"/>
      <c r="E669" s="78"/>
    </row>
    <row r="670" spans="1:5" ht="15" customHeight="1" x14ac:dyDescent="0.2">
      <c r="A670" s="104"/>
      <c r="B670" s="104"/>
      <c r="C670" s="79" t="s">
        <v>40</v>
      </c>
      <c r="D670" s="90" t="s">
        <v>50</v>
      </c>
      <c r="E670" s="81" t="s">
        <v>42</v>
      </c>
    </row>
    <row r="671" spans="1:5" ht="15" customHeight="1" x14ac:dyDescent="0.2">
      <c r="A671" s="104"/>
      <c r="B671" s="104"/>
      <c r="C671" s="91">
        <v>3319</v>
      </c>
      <c r="D671" s="84" t="s">
        <v>132</v>
      </c>
      <c r="E671" s="70">
        <v>150000</v>
      </c>
    </row>
    <row r="672" spans="1:5" ht="15" customHeight="1" x14ac:dyDescent="0.2">
      <c r="A672" s="151"/>
      <c r="B672" s="151"/>
      <c r="C672" s="87" t="s">
        <v>44</v>
      </c>
      <c r="D672" s="88"/>
      <c r="E672" s="89">
        <f>SUM(E671:E671)</f>
        <v>150000</v>
      </c>
    </row>
    <row r="673" spans="1:5" ht="15" customHeight="1" x14ac:dyDescent="0.2"/>
    <row r="674" spans="1:5" ht="15" customHeight="1" x14ac:dyDescent="0.2"/>
    <row r="675" spans="1:5" ht="15" customHeight="1" x14ac:dyDescent="0.2"/>
    <row r="676" spans="1:5" ht="15" customHeight="1" x14ac:dyDescent="0.2"/>
    <row r="677" spans="1:5" ht="15" customHeight="1" x14ac:dyDescent="0.2"/>
    <row r="678" spans="1:5" ht="15" customHeight="1" x14ac:dyDescent="0.25">
      <c r="A678" s="34" t="s">
        <v>133</v>
      </c>
    </row>
    <row r="679" spans="1:5" ht="15" customHeight="1" x14ac:dyDescent="0.2">
      <c r="A679" s="150" t="s">
        <v>134</v>
      </c>
      <c r="B679" s="150"/>
      <c r="C679" s="150"/>
      <c r="D679" s="150"/>
      <c r="E679" s="150"/>
    </row>
    <row r="680" spans="1:5" ht="15" customHeight="1" x14ac:dyDescent="0.2">
      <c r="A680" s="150"/>
      <c r="B680" s="150"/>
      <c r="C680" s="150"/>
      <c r="D680" s="150"/>
      <c r="E680" s="150"/>
    </row>
    <row r="681" spans="1:5" ht="15" customHeight="1" x14ac:dyDescent="0.2">
      <c r="A681" s="36" t="s">
        <v>135</v>
      </c>
      <c r="B681" s="36"/>
      <c r="C681" s="36"/>
      <c r="D681" s="36"/>
      <c r="E681" s="36"/>
    </row>
    <row r="682" spans="1:5" ht="15" customHeight="1" x14ac:dyDescent="0.2">
      <c r="A682" s="36"/>
      <c r="B682" s="36"/>
      <c r="C682" s="36"/>
      <c r="D682" s="36"/>
      <c r="E682" s="36"/>
    </row>
    <row r="683" spans="1:5" ht="15" customHeight="1" x14ac:dyDescent="0.2">
      <c r="A683" s="36"/>
      <c r="B683" s="36"/>
      <c r="C683" s="36"/>
      <c r="D683" s="36"/>
      <c r="E683" s="36"/>
    </row>
    <row r="684" spans="1:5" ht="15" customHeight="1" x14ac:dyDescent="0.2">
      <c r="A684" s="36"/>
      <c r="B684" s="36"/>
      <c r="C684" s="36"/>
      <c r="D684" s="36"/>
      <c r="E684" s="36"/>
    </row>
    <row r="685" spans="1:5" ht="15" customHeight="1" x14ac:dyDescent="0.2">
      <c r="A685" s="36"/>
      <c r="B685" s="36"/>
      <c r="C685" s="36"/>
      <c r="D685" s="36"/>
      <c r="E685" s="36"/>
    </row>
    <row r="686" spans="1:5" ht="15" customHeight="1" x14ac:dyDescent="0.2">
      <c r="A686" s="36"/>
      <c r="B686" s="36"/>
      <c r="C686" s="36"/>
      <c r="D686" s="36"/>
      <c r="E686" s="36"/>
    </row>
    <row r="687" spans="1:5" ht="15" customHeight="1" x14ac:dyDescent="0.2"/>
    <row r="688" spans="1:5" ht="15" customHeight="1" x14ac:dyDescent="0.25">
      <c r="A688" s="38" t="s">
        <v>17</v>
      </c>
      <c r="B688" s="39"/>
      <c r="C688" s="39"/>
      <c r="D688" s="39"/>
      <c r="E688" s="39"/>
    </row>
    <row r="689" spans="1:5" ht="15" customHeight="1" x14ac:dyDescent="0.2">
      <c r="A689" s="40" t="s">
        <v>71</v>
      </c>
      <c r="B689" s="39"/>
      <c r="C689" s="39"/>
      <c r="D689" s="39"/>
      <c r="E689" s="41" t="s">
        <v>72</v>
      </c>
    </row>
    <row r="690" spans="1:5" ht="15" customHeight="1" x14ac:dyDescent="0.25">
      <c r="A690" s="42"/>
      <c r="B690" s="38"/>
      <c r="C690" s="39"/>
      <c r="D690" s="39"/>
      <c r="E690" s="43"/>
    </row>
    <row r="691" spans="1:5" ht="15" customHeight="1" x14ac:dyDescent="0.2">
      <c r="A691" s="98"/>
      <c r="B691" s="104"/>
      <c r="C691" s="45" t="s">
        <v>40</v>
      </c>
      <c r="D691" s="90" t="s">
        <v>50</v>
      </c>
      <c r="E691" s="45" t="s">
        <v>42</v>
      </c>
    </row>
    <row r="692" spans="1:5" ht="15" customHeight="1" x14ac:dyDescent="0.2">
      <c r="A692" s="103"/>
      <c r="B692" s="100"/>
      <c r="C692" s="91">
        <v>6409</v>
      </c>
      <c r="D692" s="84" t="s">
        <v>73</v>
      </c>
      <c r="E692" s="50">
        <v>-50000000</v>
      </c>
    </row>
    <row r="693" spans="1:5" ht="15" customHeight="1" x14ac:dyDescent="0.2">
      <c r="A693" s="55"/>
      <c r="B693" s="152"/>
      <c r="C693" s="52" t="s">
        <v>44</v>
      </c>
      <c r="D693" s="92"/>
      <c r="E693" s="93">
        <f>SUM(E692:E692)</f>
        <v>-50000000</v>
      </c>
    </row>
    <row r="694" spans="1:5" ht="15" customHeight="1" x14ac:dyDescent="0.2"/>
    <row r="695" spans="1:5" ht="15" customHeight="1" x14ac:dyDescent="0.25">
      <c r="A695" s="38" t="s">
        <v>17</v>
      </c>
      <c r="B695" s="39"/>
      <c r="C695" s="39"/>
      <c r="D695" s="39"/>
      <c r="E695" s="39"/>
    </row>
    <row r="696" spans="1:5" ht="15" customHeight="1" x14ac:dyDescent="0.2">
      <c r="A696" s="40" t="s">
        <v>71</v>
      </c>
      <c r="B696" s="39"/>
      <c r="C696" s="39"/>
      <c r="D696" s="39"/>
      <c r="E696" s="41" t="s">
        <v>72</v>
      </c>
    </row>
    <row r="697" spans="1:5" ht="15" customHeight="1" x14ac:dyDescent="0.2"/>
    <row r="698" spans="1:5" ht="15" customHeight="1" x14ac:dyDescent="0.2">
      <c r="C698" s="79" t="s">
        <v>40</v>
      </c>
      <c r="D698" s="80" t="s">
        <v>41</v>
      </c>
      <c r="E698" s="81" t="s">
        <v>42</v>
      </c>
    </row>
    <row r="699" spans="1:5" ht="15" customHeight="1" x14ac:dyDescent="0.2">
      <c r="C699" s="106"/>
      <c r="D699" s="112" t="s">
        <v>136</v>
      </c>
      <c r="E699" s="50">
        <v>50000000</v>
      </c>
    </row>
    <row r="700" spans="1:5" ht="15" customHeight="1" x14ac:dyDescent="0.2">
      <c r="C700" s="87" t="s">
        <v>44</v>
      </c>
      <c r="D700" s="88"/>
      <c r="E700" s="89">
        <f>SUM(E699:E699)</f>
        <v>50000000</v>
      </c>
    </row>
    <row r="701" spans="1:5" ht="15" customHeight="1" x14ac:dyDescent="0.2"/>
    <row r="702" spans="1:5" ht="15" customHeight="1" x14ac:dyDescent="0.2"/>
    <row r="703" spans="1:5" ht="15" customHeight="1" x14ac:dyDescent="0.25">
      <c r="A703" s="34" t="s">
        <v>137</v>
      </c>
    </row>
    <row r="704" spans="1:5" ht="15" customHeight="1" x14ac:dyDescent="0.2">
      <c r="A704" s="150" t="s">
        <v>134</v>
      </c>
      <c r="B704" s="150"/>
      <c r="C704" s="150"/>
      <c r="D704" s="150"/>
      <c r="E704" s="150"/>
    </row>
    <row r="705" spans="1:5" ht="15" customHeight="1" x14ac:dyDescent="0.2">
      <c r="A705" s="150"/>
      <c r="B705" s="150"/>
      <c r="C705" s="150"/>
      <c r="D705" s="150"/>
      <c r="E705" s="150"/>
    </row>
    <row r="706" spans="1:5" ht="15" customHeight="1" x14ac:dyDescent="0.2">
      <c r="A706" s="36" t="s">
        <v>138</v>
      </c>
      <c r="B706" s="36"/>
      <c r="C706" s="36"/>
      <c r="D706" s="36"/>
      <c r="E706" s="36"/>
    </row>
    <row r="707" spans="1:5" ht="15" customHeight="1" x14ac:dyDescent="0.2">
      <c r="A707" s="36"/>
      <c r="B707" s="36"/>
      <c r="C707" s="36"/>
      <c r="D707" s="36"/>
      <c r="E707" s="36"/>
    </row>
    <row r="708" spans="1:5" ht="15" customHeight="1" x14ac:dyDescent="0.2">
      <c r="A708" s="36"/>
      <c r="B708" s="36"/>
      <c r="C708" s="36"/>
      <c r="D708" s="36"/>
      <c r="E708" s="36"/>
    </row>
    <row r="709" spans="1:5" ht="15" customHeight="1" x14ac:dyDescent="0.2">
      <c r="A709" s="36"/>
      <c r="B709" s="36"/>
      <c r="C709" s="36"/>
      <c r="D709" s="36"/>
      <c r="E709" s="36"/>
    </row>
    <row r="710" spans="1:5" ht="15" customHeight="1" x14ac:dyDescent="0.2">
      <c r="A710" s="36"/>
      <c r="B710" s="36"/>
      <c r="C710" s="36"/>
      <c r="D710" s="36"/>
      <c r="E710" s="36"/>
    </row>
    <row r="711" spans="1:5" ht="15" customHeight="1" x14ac:dyDescent="0.2">
      <c r="A711" s="36"/>
      <c r="B711" s="36"/>
      <c r="C711" s="36"/>
      <c r="D711" s="36"/>
      <c r="E711" s="36"/>
    </row>
    <row r="712" spans="1:5" ht="15" customHeight="1" x14ac:dyDescent="0.2"/>
    <row r="713" spans="1:5" ht="15" customHeight="1" x14ac:dyDescent="0.25">
      <c r="A713" s="38" t="s">
        <v>17</v>
      </c>
      <c r="B713" s="39"/>
      <c r="C713" s="39"/>
      <c r="D713" s="39"/>
      <c r="E713" s="39"/>
    </row>
    <row r="714" spans="1:5" ht="15" customHeight="1" x14ac:dyDescent="0.2">
      <c r="A714" s="40" t="s">
        <v>71</v>
      </c>
      <c r="B714" s="39"/>
      <c r="C714" s="39"/>
      <c r="D714" s="39"/>
      <c r="E714" s="41" t="s">
        <v>72</v>
      </c>
    </row>
    <row r="715" spans="1:5" ht="15" customHeight="1" x14ac:dyDescent="0.25">
      <c r="A715" s="42"/>
      <c r="B715" s="38"/>
      <c r="C715" s="39"/>
      <c r="D715" s="39"/>
      <c r="E715" s="43"/>
    </row>
    <row r="716" spans="1:5" ht="15" customHeight="1" x14ac:dyDescent="0.2">
      <c r="A716" s="98"/>
      <c r="B716" s="104"/>
      <c r="C716" s="45" t="s">
        <v>40</v>
      </c>
      <c r="D716" s="90" t="s">
        <v>50</v>
      </c>
      <c r="E716" s="45" t="s">
        <v>42</v>
      </c>
    </row>
    <row r="717" spans="1:5" ht="15" customHeight="1" x14ac:dyDescent="0.2">
      <c r="A717" s="103"/>
      <c r="B717" s="100"/>
      <c r="C717" s="91">
        <v>6409</v>
      </c>
      <c r="D717" s="84" t="s">
        <v>73</v>
      </c>
      <c r="E717" s="50">
        <v>-134128.26</v>
      </c>
    </row>
    <row r="718" spans="1:5" ht="15" customHeight="1" x14ac:dyDescent="0.2">
      <c r="A718" s="55"/>
      <c r="B718" s="152"/>
      <c r="C718" s="52" t="s">
        <v>44</v>
      </c>
      <c r="D718" s="92"/>
      <c r="E718" s="93">
        <f>SUM(E717:E717)</f>
        <v>-134128.26</v>
      </c>
    </row>
    <row r="719" spans="1:5" ht="15" customHeight="1" x14ac:dyDescent="0.2"/>
    <row r="720" spans="1:5" ht="15" customHeight="1" x14ac:dyDescent="0.25">
      <c r="A720" s="38" t="s">
        <v>17</v>
      </c>
      <c r="B720" s="39"/>
      <c r="C720" s="39"/>
      <c r="D720" s="39"/>
      <c r="E720" s="39"/>
    </row>
    <row r="721" spans="1:5" ht="15" customHeight="1" x14ac:dyDescent="0.2">
      <c r="A721" s="40" t="s">
        <v>71</v>
      </c>
      <c r="B721" s="39"/>
      <c r="C721" s="39"/>
      <c r="D721" s="39"/>
      <c r="E721" s="41" t="s">
        <v>72</v>
      </c>
    </row>
    <row r="722" spans="1:5" ht="15" customHeight="1" x14ac:dyDescent="0.2"/>
    <row r="723" spans="1:5" ht="15" customHeight="1" x14ac:dyDescent="0.2">
      <c r="C723" s="79" t="s">
        <v>40</v>
      </c>
      <c r="D723" s="80" t="s">
        <v>41</v>
      </c>
      <c r="E723" s="81" t="s">
        <v>42</v>
      </c>
    </row>
    <row r="724" spans="1:5" ht="15" customHeight="1" x14ac:dyDescent="0.2">
      <c r="C724" s="106"/>
      <c r="D724" s="112" t="s">
        <v>87</v>
      </c>
      <c r="E724" s="50">
        <v>134128.26</v>
      </c>
    </row>
    <row r="725" spans="1:5" ht="15" customHeight="1" x14ac:dyDescent="0.2">
      <c r="C725" s="87" t="s">
        <v>44</v>
      </c>
      <c r="D725" s="88"/>
      <c r="E725" s="89">
        <f>SUM(E724:E724)</f>
        <v>134128.26</v>
      </c>
    </row>
    <row r="726" spans="1:5" ht="15" customHeight="1" x14ac:dyDescent="0.2"/>
    <row r="727" spans="1:5" ht="15" customHeight="1" x14ac:dyDescent="0.2"/>
    <row r="728" spans="1:5" ht="15" customHeight="1" x14ac:dyDescent="0.2"/>
    <row r="729" spans="1:5" ht="15" customHeight="1" x14ac:dyDescent="0.2"/>
    <row r="730" spans="1:5" ht="15" customHeight="1" x14ac:dyDescent="0.25">
      <c r="A730" s="34" t="s">
        <v>139</v>
      </c>
    </row>
    <row r="731" spans="1:5" ht="15" customHeight="1" x14ac:dyDescent="0.2">
      <c r="A731" s="35" t="s">
        <v>140</v>
      </c>
      <c r="B731" s="35"/>
      <c r="C731" s="35"/>
      <c r="D731" s="35"/>
      <c r="E731" s="35"/>
    </row>
    <row r="732" spans="1:5" ht="15" customHeight="1" x14ac:dyDescent="0.2">
      <c r="A732" s="35"/>
      <c r="B732" s="35"/>
      <c r="C732" s="35"/>
      <c r="D732" s="35"/>
      <c r="E732" s="35"/>
    </row>
    <row r="733" spans="1:5" ht="15" customHeight="1" x14ac:dyDescent="0.2">
      <c r="A733" s="36" t="s">
        <v>141</v>
      </c>
      <c r="B733" s="36"/>
      <c r="C733" s="36"/>
      <c r="D733" s="36"/>
      <c r="E733" s="36"/>
    </row>
    <row r="734" spans="1:5" ht="15" customHeight="1" x14ac:dyDescent="0.2">
      <c r="A734" s="36"/>
      <c r="B734" s="36"/>
      <c r="C734" s="36"/>
      <c r="D734" s="36"/>
      <c r="E734" s="36"/>
    </row>
    <row r="735" spans="1:5" ht="15" customHeight="1" x14ac:dyDescent="0.2">
      <c r="A735" s="36"/>
      <c r="B735" s="36"/>
      <c r="C735" s="36"/>
      <c r="D735" s="36"/>
      <c r="E735" s="36"/>
    </row>
    <row r="736" spans="1:5" ht="15" customHeight="1" x14ac:dyDescent="0.2">
      <c r="A736" s="36"/>
      <c r="B736" s="36"/>
      <c r="C736" s="36"/>
      <c r="D736" s="36"/>
      <c r="E736" s="36"/>
    </row>
    <row r="737" spans="1:5" ht="15" customHeight="1" x14ac:dyDescent="0.2">
      <c r="A737" s="36"/>
      <c r="B737" s="36"/>
      <c r="C737" s="36"/>
      <c r="D737" s="36"/>
      <c r="E737" s="36"/>
    </row>
    <row r="738" spans="1:5" ht="15" customHeight="1" x14ac:dyDescent="0.2">
      <c r="A738" s="36"/>
      <c r="B738" s="36"/>
      <c r="C738" s="36"/>
      <c r="D738" s="36"/>
      <c r="E738" s="36"/>
    </row>
    <row r="739" spans="1:5" ht="15" customHeight="1" x14ac:dyDescent="0.2">
      <c r="A739" s="36"/>
      <c r="B739" s="36"/>
      <c r="C739" s="36"/>
      <c r="D739" s="36"/>
      <c r="E739" s="36"/>
    </row>
    <row r="740" spans="1:5" ht="15" customHeight="1" x14ac:dyDescent="0.2">
      <c r="A740" s="36"/>
      <c r="B740" s="36"/>
      <c r="C740" s="36"/>
      <c r="D740" s="36"/>
      <c r="E740" s="36"/>
    </row>
    <row r="741" spans="1:5" ht="15" customHeight="1" x14ac:dyDescent="0.2">
      <c r="A741" s="36"/>
      <c r="B741" s="36"/>
      <c r="C741" s="36"/>
      <c r="D741" s="36"/>
      <c r="E741" s="36"/>
    </row>
    <row r="742" spans="1:5" ht="15" customHeight="1" x14ac:dyDescent="0.2">
      <c r="A742" s="36"/>
      <c r="B742" s="36"/>
      <c r="C742" s="36"/>
      <c r="D742" s="36"/>
      <c r="E742" s="36"/>
    </row>
    <row r="743" spans="1:5" ht="15" customHeight="1" x14ac:dyDescent="0.2">
      <c r="A743" s="111"/>
      <c r="B743" s="111"/>
      <c r="C743" s="111"/>
      <c r="D743" s="111"/>
      <c r="E743" s="111"/>
    </row>
    <row r="744" spans="1:5" ht="15" customHeight="1" x14ac:dyDescent="0.25">
      <c r="A744" s="38" t="s">
        <v>17</v>
      </c>
      <c r="B744" s="39"/>
      <c r="C744" s="39"/>
      <c r="D744" s="44"/>
      <c r="E744" s="44"/>
    </row>
    <row r="745" spans="1:5" ht="15" customHeight="1" x14ac:dyDescent="0.2">
      <c r="A745" s="40" t="s">
        <v>65</v>
      </c>
      <c r="B745" s="39"/>
      <c r="C745" s="39"/>
      <c r="D745" s="39"/>
      <c r="E745" s="41" t="s">
        <v>107</v>
      </c>
    </row>
    <row r="746" spans="1:5" ht="15" customHeight="1" x14ac:dyDescent="0.2">
      <c r="A746" s="42"/>
      <c r="B746" s="133"/>
      <c r="C746" s="39"/>
      <c r="D746" s="42"/>
      <c r="E746" s="134"/>
    </row>
    <row r="747" spans="1:5" ht="15" customHeight="1" x14ac:dyDescent="0.2">
      <c r="B747" s="104"/>
      <c r="C747" s="45" t="s">
        <v>40</v>
      </c>
      <c r="D747" s="90" t="s">
        <v>50</v>
      </c>
      <c r="E747" s="45" t="s">
        <v>42</v>
      </c>
    </row>
    <row r="748" spans="1:5" ht="15" customHeight="1" x14ac:dyDescent="0.2">
      <c r="B748" s="136"/>
      <c r="C748" s="91">
        <v>3122</v>
      </c>
      <c r="D748" s="84" t="s">
        <v>108</v>
      </c>
      <c r="E748" s="50">
        <f>-1698468.86-72034.22</f>
        <v>-1770503.08</v>
      </c>
    </row>
    <row r="749" spans="1:5" ht="15" customHeight="1" x14ac:dyDescent="0.2">
      <c r="B749" s="137"/>
      <c r="C749" s="52" t="s">
        <v>44</v>
      </c>
      <c r="D749" s="92"/>
      <c r="E749" s="93">
        <f>SUM(E748:E748)</f>
        <v>-1770503.08</v>
      </c>
    </row>
    <row r="750" spans="1:5" ht="15" customHeight="1" x14ac:dyDescent="0.25">
      <c r="A750" s="153"/>
      <c r="B750" s="136"/>
      <c r="C750" s="154"/>
      <c r="D750" s="60"/>
      <c r="E750" s="155"/>
    </row>
    <row r="751" spans="1:5" ht="15" customHeight="1" x14ac:dyDescent="0.25">
      <c r="A751" s="38" t="s">
        <v>17</v>
      </c>
      <c r="B751" s="39"/>
      <c r="C751" s="39"/>
      <c r="D751" s="39"/>
      <c r="E751" s="39"/>
    </row>
    <row r="752" spans="1:5" ht="15" customHeight="1" x14ac:dyDescent="0.2">
      <c r="A752" s="40" t="s">
        <v>71</v>
      </c>
      <c r="B752" s="39"/>
      <c r="C752" s="39"/>
      <c r="D752" s="39"/>
      <c r="E752" s="41" t="s">
        <v>72</v>
      </c>
    </row>
    <row r="753" spans="1:5" ht="15" customHeight="1" x14ac:dyDescent="0.25">
      <c r="A753" s="42"/>
      <c r="B753" s="38"/>
      <c r="C753" s="39"/>
      <c r="D753" s="39"/>
      <c r="E753" s="43"/>
    </row>
    <row r="754" spans="1:5" ht="15" customHeight="1" x14ac:dyDescent="0.2">
      <c r="A754" s="98"/>
      <c r="B754" s="104"/>
      <c r="C754" s="79" t="s">
        <v>40</v>
      </c>
      <c r="D754" s="80" t="s">
        <v>41</v>
      </c>
      <c r="E754" s="81" t="s">
        <v>42</v>
      </c>
    </row>
    <row r="755" spans="1:5" ht="15" customHeight="1" x14ac:dyDescent="0.2">
      <c r="A755" s="103"/>
      <c r="B755" s="100"/>
      <c r="C755" s="106"/>
      <c r="D755" s="112" t="s">
        <v>87</v>
      </c>
      <c r="E755" s="50">
        <v>1770503.08</v>
      </c>
    </row>
    <row r="756" spans="1:5" ht="15" customHeight="1" x14ac:dyDescent="0.2">
      <c r="A756" s="55"/>
      <c r="B756" s="152"/>
      <c r="C756" s="87" t="s">
        <v>44</v>
      </c>
      <c r="D756" s="88"/>
      <c r="E756" s="89">
        <f>SUM(E755:E755)</f>
        <v>1770503.08</v>
      </c>
    </row>
    <row r="757" spans="1:5" ht="15" customHeight="1" x14ac:dyDescent="0.2"/>
    <row r="758" spans="1:5" ht="15" customHeight="1" x14ac:dyDescent="0.2"/>
    <row r="759" spans="1:5" ht="15" customHeight="1" x14ac:dyDescent="0.25">
      <c r="A759" s="34" t="s">
        <v>142</v>
      </c>
    </row>
    <row r="760" spans="1:5" ht="15" customHeight="1" x14ac:dyDescent="0.2">
      <c r="A760" s="35" t="s">
        <v>143</v>
      </c>
      <c r="B760" s="35"/>
      <c r="C760" s="35"/>
      <c r="D760" s="35"/>
      <c r="E760" s="35"/>
    </row>
    <row r="761" spans="1:5" ht="15" customHeight="1" x14ac:dyDescent="0.2">
      <c r="A761" s="35"/>
      <c r="B761" s="35"/>
      <c r="C761" s="35"/>
      <c r="D761" s="35"/>
      <c r="E761" s="35"/>
    </row>
    <row r="762" spans="1:5" ht="15" customHeight="1" x14ac:dyDescent="0.2">
      <c r="A762" s="36" t="s">
        <v>144</v>
      </c>
      <c r="B762" s="36"/>
      <c r="C762" s="36"/>
      <c r="D762" s="36"/>
      <c r="E762" s="36"/>
    </row>
    <row r="763" spans="1:5" ht="15" customHeight="1" x14ac:dyDescent="0.2">
      <c r="A763" s="36"/>
      <c r="B763" s="36"/>
      <c r="C763" s="36"/>
      <c r="D763" s="36"/>
      <c r="E763" s="36"/>
    </row>
    <row r="764" spans="1:5" ht="15" customHeight="1" x14ac:dyDescent="0.2">
      <c r="A764" s="36"/>
      <c r="B764" s="36"/>
      <c r="C764" s="36"/>
      <c r="D764" s="36"/>
      <c r="E764" s="36"/>
    </row>
    <row r="765" spans="1:5" ht="15" customHeight="1" x14ac:dyDescent="0.2">
      <c r="A765" s="36"/>
      <c r="B765" s="36"/>
      <c r="C765" s="36"/>
      <c r="D765" s="36"/>
      <c r="E765" s="36"/>
    </row>
    <row r="766" spans="1:5" ht="15" customHeight="1" x14ac:dyDescent="0.2">
      <c r="A766" s="36"/>
      <c r="B766" s="36"/>
      <c r="C766" s="36"/>
      <c r="D766" s="36"/>
      <c r="E766" s="36"/>
    </row>
    <row r="767" spans="1:5" ht="15" customHeight="1" x14ac:dyDescent="0.2">
      <c r="A767" s="36"/>
      <c r="B767" s="36"/>
      <c r="C767" s="36"/>
      <c r="D767" s="36"/>
      <c r="E767" s="36"/>
    </row>
    <row r="768" spans="1:5" ht="15" customHeight="1" x14ac:dyDescent="0.2">
      <c r="A768" s="36"/>
      <c r="B768" s="36"/>
      <c r="C768" s="36"/>
      <c r="D768" s="36"/>
      <c r="E768" s="36"/>
    </row>
    <row r="769" spans="1:5" ht="15" customHeight="1" x14ac:dyDescent="0.2">
      <c r="A769" s="111"/>
      <c r="B769" s="111"/>
      <c r="C769" s="111"/>
      <c r="D769" s="111"/>
      <c r="E769" s="111"/>
    </row>
    <row r="770" spans="1:5" ht="15" customHeight="1" x14ac:dyDescent="0.25">
      <c r="A770" s="38" t="s">
        <v>17</v>
      </c>
      <c r="B770" s="39"/>
      <c r="C770" s="39"/>
      <c r="D770" s="44"/>
      <c r="E770" s="44"/>
    </row>
    <row r="771" spans="1:5" ht="15" customHeight="1" x14ac:dyDescent="0.2">
      <c r="A771" s="40" t="s">
        <v>56</v>
      </c>
      <c r="B771" s="60"/>
      <c r="C771" s="60"/>
      <c r="D771" s="60"/>
      <c r="E771" s="61" t="s">
        <v>117</v>
      </c>
    </row>
    <row r="772" spans="1:5" ht="15" customHeight="1" x14ac:dyDescent="0.2">
      <c r="A772" s="42"/>
      <c r="B772" s="133"/>
      <c r="C772" s="39"/>
      <c r="D772" s="42"/>
      <c r="E772" s="134"/>
    </row>
    <row r="773" spans="1:5" ht="15" customHeight="1" x14ac:dyDescent="0.2">
      <c r="B773" s="104"/>
      <c r="C773" s="45" t="s">
        <v>40</v>
      </c>
      <c r="D773" s="90" t="s">
        <v>50</v>
      </c>
      <c r="E773" s="45" t="s">
        <v>42</v>
      </c>
    </row>
    <row r="774" spans="1:5" ht="15" customHeight="1" x14ac:dyDescent="0.2">
      <c r="B774" s="136"/>
      <c r="C774" s="91">
        <v>3314</v>
      </c>
      <c r="D774" s="84" t="s">
        <v>108</v>
      </c>
      <c r="E774" s="50">
        <f>-0.75-1.03-0.09-52302.72</f>
        <v>-52304.590000000004</v>
      </c>
    </row>
    <row r="775" spans="1:5" ht="15" customHeight="1" x14ac:dyDescent="0.2">
      <c r="B775" s="137"/>
      <c r="C775" s="52" t="s">
        <v>44</v>
      </c>
      <c r="D775" s="92"/>
      <c r="E775" s="93">
        <f>SUM(E774:E774)</f>
        <v>-52304.590000000004</v>
      </c>
    </row>
    <row r="776" spans="1:5" ht="15" customHeight="1" x14ac:dyDescent="0.25">
      <c r="A776" s="153"/>
      <c r="B776" s="136"/>
      <c r="C776" s="154"/>
      <c r="D776" s="60"/>
      <c r="E776" s="155"/>
    </row>
    <row r="777" spans="1:5" ht="15" customHeight="1" x14ac:dyDescent="0.25">
      <c r="A777" s="153"/>
      <c r="B777" s="136"/>
      <c r="C777" s="154"/>
      <c r="D777" s="60"/>
      <c r="E777" s="155"/>
    </row>
    <row r="778" spans="1:5" ht="15" customHeight="1" x14ac:dyDescent="0.25">
      <c r="A778" s="153"/>
      <c r="B778" s="136"/>
      <c r="C778" s="154"/>
      <c r="D778" s="60"/>
      <c r="E778" s="155"/>
    </row>
    <row r="779" spans="1:5" ht="15" customHeight="1" x14ac:dyDescent="0.25">
      <c r="A779" s="153"/>
      <c r="B779" s="136"/>
      <c r="C779" s="154"/>
      <c r="D779" s="60"/>
      <c r="E779" s="155"/>
    </row>
    <row r="780" spans="1:5" ht="15" customHeight="1" x14ac:dyDescent="0.25">
      <c r="A780" s="153"/>
      <c r="B780" s="136"/>
      <c r="C780" s="154"/>
      <c r="D780" s="60"/>
      <c r="E780" s="155"/>
    </row>
    <row r="781" spans="1:5" ht="15" customHeight="1" x14ac:dyDescent="0.25">
      <c r="A781" s="38" t="s">
        <v>17</v>
      </c>
      <c r="B781" s="39"/>
      <c r="C781" s="39"/>
      <c r="D781" s="39"/>
      <c r="E781" s="39"/>
    </row>
    <row r="782" spans="1:5" ht="15" customHeight="1" x14ac:dyDescent="0.2">
      <c r="A782" s="40" t="s">
        <v>71</v>
      </c>
      <c r="B782" s="39"/>
      <c r="C782" s="39"/>
      <c r="D782" s="39"/>
      <c r="E782" s="41" t="s">
        <v>72</v>
      </c>
    </row>
    <row r="783" spans="1:5" ht="15" customHeight="1" x14ac:dyDescent="0.25">
      <c r="A783" s="42"/>
      <c r="B783" s="38"/>
      <c r="C783" s="39"/>
      <c r="D783" s="39"/>
      <c r="E783" s="43"/>
    </row>
    <row r="784" spans="1:5" ht="15" customHeight="1" x14ac:dyDescent="0.2">
      <c r="A784" s="98"/>
      <c r="B784" s="104"/>
      <c r="C784" s="79" t="s">
        <v>40</v>
      </c>
      <c r="D784" s="80" t="s">
        <v>41</v>
      </c>
      <c r="E784" s="81" t="s">
        <v>42</v>
      </c>
    </row>
    <row r="785" spans="1:5" ht="15" customHeight="1" x14ac:dyDescent="0.2">
      <c r="A785" s="103"/>
      <c r="B785" s="100"/>
      <c r="C785" s="106"/>
      <c r="D785" s="112" t="s">
        <v>87</v>
      </c>
      <c r="E785" s="50">
        <v>52304.59</v>
      </c>
    </row>
    <row r="786" spans="1:5" ht="15" customHeight="1" x14ac:dyDescent="0.2">
      <c r="A786" s="55"/>
      <c r="B786" s="152"/>
      <c r="C786" s="87" t="s">
        <v>44</v>
      </c>
      <c r="D786" s="88"/>
      <c r="E786" s="89">
        <f>SUM(E785:E785)</f>
        <v>52304.59</v>
      </c>
    </row>
    <row r="787" spans="1:5" ht="15" customHeight="1" x14ac:dyDescent="0.2"/>
    <row r="788" spans="1:5" ht="15" customHeight="1" x14ac:dyDescent="0.2"/>
    <row r="789" spans="1:5" ht="15" customHeight="1" x14ac:dyDescent="0.25">
      <c r="A789" s="34" t="s">
        <v>145</v>
      </c>
    </row>
    <row r="790" spans="1:5" ht="15" customHeight="1" x14ac:dyDescent="0.2">
      <c r="A790" s="35" t="s">
        <v>143</v>
      </c>
      <c r="B790" s="35"/>
      <c r="C790" s="35"/>
      <c r="D790" s="35"/>
      <c r="E790" s="35"/>
    </row>
    <row r="791" spans="1:5" ht="15" customHeight="1" x14ac:dyDescent="0.2">
      <c r="A791" s="35"/>
      <c r="B791" s="35"/>
      <c r="C791" s="35"/>
      <c r="D791" s="35"/>
      <c r="E791" s="35"/>
    </row>
    <row r="792" spans="1:5" ht="15" customHeight="1" x14ac:dyDescent="0.2">
      <c r="A792" s="36" t="s">
        <v>146</v>
      </c>
      <c r="B792" s="36"/>
      <c r="C792" s="36"/>
      <c r="D792" s="36"/>
      <c r="E792" s="36"/>
    </row>
    <row r="793" spans="1:5" ht="15" customHeight="1" x14ac:dyDescent="0.2">
      <c r="A793" s="36"/>
      <c r="B793" s="36"/>
      <c r="C793" s="36"/>
      <c r="D793" s="36"/>
      <c r="E793" s="36"/>
    </row>
    <row r="794" spans="1:5" ht="15" customHeight="1" x14ac:dyDescent="0.2">
      <c r="A794" s="36"/>
      <c r="B794" s="36"/>
      <c r="C794" s="36"/>
      <c r="D794" s="36"/>
      <c r="E794" s="36"/>
    </row>
    <row r="795" spans="1:5" ht="15" customHeight="1" x14ac:dyDescent="0.2">
      <c r="A795" s="36"/>
      <c r="B795" s="36"/>
      <c r="C795" s="36"/>
      <c r="D795" s="36"/>
      <c r="E795" s="36"/>
    </row>
    <row r="796" spans="1:5" ht="15" customHeight="1" x14ac:dyDescent="0.2">
      <c r="A796" s="36"/>
      <c r="B796" s="36"/>
      <c r="C796" s="36"/>
      <c r="D796" s="36"/>
      <c r="E796" s="36"/>
    </row>
    <row r="797" spans="1:5" ht="15" customHeight="1" x14ac:dyDescent="0.2">
      <c r="A797" s="36"/>
      <c r="B797" s="36"/>
      <c r="C797" s="36"/>
      <c r="D797" s="36"/>
      <c r="E797" s="36"/>
    </row>
    <row r="798" spans="1:5" ht="15" customHeight="1" x14ac:dyDescent="0.2">
      <c r="A798" s="36"/>
      <c r="B798" s="36"/>
      <c r="C798" s="36"/>
      <c r="D798" s="36"/>
      <c r="E798" s="36"/>
    </row>
    <row r="799" spans="1:5" ht="15" customHeight="1" x14ac:dyDescent="0.2">
      <c r="A799" s="111"/>
      <c r="B799" s="111"/>
      <c r="C799" s="111"/>
      <c r="D799" s="111"/>
      <c r="E799" s="111"/>
    </row>
    <row r="800" spans="1:5" ht="15" customHeight="1" x14ac:dyDescent="0.25">
      <c r="A800" s="38" t="s">
        <v>17</v>
      </c>
      <c r="B800" s="39"/>
      <c r="C800" s="39"/>
      <c r="D800" s="44"/>
      <c r="E800" s="44"/>
    </row>
    <row r="801" spans="1:5" ht="15" customHeight="1" x14ac:dyDescent="0.2">
      <c r="A801" s="40" t="s">
        <v>56</v>
      </c>
      <c r="B801" s="60"/>
      <c r="C801" s="60"/>
      <c r="D801" s="60"/>
      <c r="E801" s="61" t="s">
        <v>117</v>
      </c>
    </row>
    <row r="802" spans="1:5" ht="15" customHeight="1" x14ac:dyDescent="0.2">
      <c r="A802" s="42"/>
      <c r="B802" s="133"/>
      <c r="C802" s="39"/>
      <c r="D802" s="42"/>
      <c r="E802" s="134"/>
    </row>
    <row r="803" spans="1:5" ht="15" customHeight="1" x14ac:dyDescent="0.2">
      <c r="B803" s="104"/>
      <c r="C803" s="45" t="s">
        <v>40</v>
      </c>
      <c r="D803" s="90" t="s">
        <v>50</v>
      </c>
      <c r="E803" s="45" t="s">
        <v>42</v>
      </c>
    </row>
    <row r="804" spans="1:5" ht="15" customHeight="1" x14ac:dyDescent="0.2">
      <c r="B804" s="136"/>
      <c r="C804" s="91">
        <v>3122</v>
      </c>
      <c r="D804" s="84" t="s">
        <v>108</v>
      </c>
      <c r="E804" s="50">
        <v>-361806.95</v>
      </c>
    </row>
    <row r="805" spans="1:5" ht="15" customHeight="1" x14ac:dyDescent="0.2">
      <c r="B805" s="137"/>
      <c r="C805" s="52" t="s">
        <v>44</v>
      </c>
      <c r="D805" s="92"/>
      <c r="E805" s="93">
        <f>SUM(E804:E804)</f>
        <v>-361806.95</v>
      </c>
    </row>
    <row r="806" spans="1:5" ht="15" customHeight="1" x14ac:dyDescent="0.25">
      <c r="A806" s="153"/>
      <c r="B806" s="136"/>
      <c r="C806" s="154"/>
      <c r="D806" s="60"/>
      <c r="E806" s="155"/>
    </row>
    <row r="807" spans="1:5" ht="15" customHeight="1" x14ac:dyDescent="0.25">
      <c r="A807" s="38" t="s">
        <v>17</v>
      </c>
      <c r="B807" s="39"/>
      <c r="C807" s="39"/>
      <c r="D807" s="39"/>
      <c r="E807" s="39"/>
    </row>
    <row r="808" spans="1:5" ht="15" customHeight="1" x14ac:dyDescent="0.2">
      <c r="A808" s="40" t="s">
        <v>71</v>
      </c>
      <c r="B808" s="39"/>
      <c r="C808" s="39"/>
      <c r="D808" s="39"/>
      <c r="E808" s="41" t="s">
        <v>72</v>
      </c>
    </row>
    <row r="809" spans="1:5" ht="15" customHeight="1" x14ac:dyDescent="0.25">
      <c r="A809" s="42"/>
      <c r="B809" s="38"/>
      <c r="C809" s="39"/>
      <c r="D809" s="39"/>
      <c r="E809" s="43"/>
    </row>
    <row r="810" spans="1:5" ht="15" customHeight="1" x14ac:dyDescent="0.2">
      <c r="A810" s="98"/>
      <c r="B810" s="104"/>
      <c r="C810" s="79" t="s">
        <v>40</v>
      </c>
      <c r="D810" s="80" t="s">
        <v>41</v>
      </c>
      <c r="E810" s="81" t="s">
        <v>42</v>
      </c>
    </row>
    <row r="811" spans="1:5" ht="15" customHeight="1" x14ac:dyDescent="0.2">
      <c r="A811" s="103"/>
      <c r="B811" s="100"/>
      <c r="C811" s="106"/>
      <c r="D811" s="112" t="s">
        <v>87</v>
      </c>
      <c r="E811" s="50">
        <v>361806.95</v>
      </c>
    </row>
    <row r="812" spans="1:5" ht="15" customHeight="1" x14ac:dyDescent="0.2">
      <c r="A812" s="55"/>
      <c r="B812" s="152"/>
      <c r="C812" s="87" t="s">
        <v>44</v>
      </c>
      <c r="D812" s="88"/>
      <c r="E812" s="89">
        <f>SUM(E811:E811)</f>
        <v>361806.95</v>
      </c>
    </row>
    <row r="813" spans="1:5" ht="15" customHeight="1" x14ac:dyDescent="0.2"/>
    <row r="814" spans="1:5" ht="15" customHeight="1" x14ac:dyDescent="0.2"/>
    <row r="815" spans="1:5" ht="15" customHeight="1" x14ac:dyDescent="0.25">
      <c r="A815" s="34" t="s">
        <v>147</v>
      </c>
    </row>
    <row r="816" spans="1:5" ht="15" customHeight="1" x14ac:dyDescent="0.2">
      <c r="A816" s="35" t="s">
        <v>143</v>
      </c>
      <c r="B816" s="35"/>
      <c r="C816" s="35"/>
      <c r="D816" s="35"/>
      <c r="E816" s="35"/>
    </row>
    <row r="817" spans="1:5" ht="15" customHeight="1" x14ac:dyDescent="0.2">
      <c r="A817" s="35"/>
      <c r="B817" s="35"/>
      <c r="C817" s="35"/>
      <c r="D817" s="35"/>
      <c r="E817" s="35"/>
    </row>
    <row r="818" spans="1:5" ht="15" customHeight="1" x14ac:dyDescent="0.2">
      <c r="A818" s="36" t="s">
        <v>148</v>
      </c>
      <c r="B818" s="36"/>
      <c r="C818" s="36"/>
      <c r="D818" s="36"/>
      <c r="E818" s="36"/>
    </row>
    <row r="819" spans="1:5" ht="15" customHeight="1" x14ac:dyDescent="0.2">
      <c r="A819" s="36"/>
      <c r="B819" s="36"/>
      <c r="C819" s="36"/>
      <c r="D819" s="36"/>
      <c r="E819" s="36"/>
    </row>
    <row r="820" spans="1:5" ht="15" customHeight="1" x14ac:dyDescent="0.2">
      <c r="A820" s="36"/>
      <c r="B820" s="36"/>
      <c r="C820" s="36"/>
      <c r="D820" s="36"/>
      <c r="E820" s="36"/>
    </row>
    <row r="821" spans="1:5" ht="15" customHeight="1" x14ac:dyDescent="0.2">
      <c r="A821" s="36"/>
      <c r="B821" s="36"/>
      <c r="C821" s="36"/>
      <c r="D821" s="36"/>
      <c r="E821" s="36"/>
    </row>
    <row r="822" spans="1:5" ht="15" customHeight="1" x14ac:dyDescent="0.2">
      <c r="A822" s="36"/>
      <c r="B822" s="36"/>
      <c r="C822" s="36"/>
      <c r="D822" s="36"/>
      <c r="E822" s="36"/>
    </row>
    <row r="823" spans="1:5" ht="15" customHeight="1" x14ac:dyDescent="0.2">
      <c r="A823" s="36"/>
      <c r="B823" s="36"/>
      <c r="C823" s="36"/>
      <c r="D823" s="36"/>
      <c r="E823" s="36"/>
    </row>
    <row r="824" spans="1:5" ht="15" customHeight="1" x14ac:dyDescent="0.2">
      <c r="A824" s="36"/>
      <c r="B824" s="36"/>
      <c r="C824" s="36"/>
      <c r="D824" s="36"/>
      <c r="E824" s="36"/>
    </row>
    <row r="825" spans="1:5" ht="15" customHeight="1" x14ac:dyDescent="0.2">
      <c r="A825" s="36"/>
      <c r="B825" s="36"/>
      <c r="C825" s="36"/>
      <c r="D825" s="36"/>
      <c r="E825" s="36"/>
    </row>
    <row r="826" spans="1:5" ht="15" customHeight="1" x14ac:dyDescent="0.2">
      <c r="A826" s="111"/>
      <c r="B826" s="111"/>
      <c r="C826" s="111"/>
      <c r="D826" s="111"/>
      <c r="E826" s="111"/>
    </row>
    <row r="827" spans="1:5" ht="15" customHeight="1" x14ac:dyDescent="0.25">
      <c r="A827" s="38" t="s">
        <v>17</v>
      </c>
      <c r="B827" s="39"/>
      <c r="C827" s="39"/>
      <c r="D827" s="39"/>
      <c r="E827" s="39"/>
    </row>
    <row r="828" spans="1:5" ht="15" customHeight="1" x14ac:dyDescent="0.2">
      <c r="A828" s="40" t="s">
        <v>71</v>
      </c>
      <c r="B828" s="39"/>
      <c r="C828" s="39"/>
      <c r="D828" s="39"/>
      <c r="E828" s="41" t="s">
        <v>72</v>
      </c>
    </row>
    <row r="829" spans="1:5" ht="15" customHeight="1" x14ac:dyDescent="0.25">
      <c r="A829" s="42"/>
      <c r="B829" s="38"/>
      <c r="C829" s="39"/>
      <c r="D829" s="39"/>
      <c r="E829" s="43"/>
    </row>
    <row r="830" spans="1:5" ht="15" customHeight="1" x14ac:dyDescent="0.2">
      <c r="A830" s="98"/>
      <c r="B830" s="104"/>
      <c r="C830" s="45" t="s">
        <v>40</v>
      </c>
      <c r="D830" s="90" t="s">
        <v>50</v>
      </c>
      <c r="E830" s="45" t="s">
        <v>42</v>
      </c>
    </row>
    <row r="831" spans="1:5" ht="15" customHeight="1" x14ac:dyDescent="0.2">
      <c r="A831" s="103"/>
      <c r="B831" s="100"/>
      <c r="C831" s="91">
        <v>6409</v>
      </c>
      <c r="D831" s="84" t="s">
        <v>73</v>
      </c>
      <c r="E831" s="50">
        <f>-390571.25-170000</f>
        <v>-560571.25</v>
      </c>
    </row>
    <row r="832" spans="1:5" ht="15" customHeight="1" x14ac:dyDescent="0.2">
      <c r="A832" s="55"/>
      <c r="B832" s="152"/>
      <c r="C832" s="52" t="s">
        <v>44</v>
      </c>
      <c r="D832" s="92"/>
      <c r="E832" s="93">
        <f>SUM(E831:E831)</f>
        <v>-560571.25</v>
      </c>
    </row>
    <row r="833" spans="1:5" ht="15" customHeight="1" x14ac:dyDescent="0.2"/>
    <row r="834" spans="1:5" ht="15" customHeight="1" x14ac:dyDescent="0.25">
      <c r="A834" s="38" t="s">
        <v>17</v>
      </c>
      <c r="B834" s="39"/>
      <c r="C834" s="39"/>
      <c r="D834" s="44"/>
      <c r="E834" s="44"/>
    </row>
    <row r="835" spans="1:5" ht="15" customHeight="1" x14ac:dyDescent="0.2">
      <c r="A835" s="40" t="s">
        <v>56</v>
      </c>
      <c r="B835" s="39"/>
      <c r="C835" s="39"/>
      <c r="D835" s="39"/>
      <c r="E835" s="41" t="s">
        <v>117</v>
      </c>
    </row>
    <row r="836" spans="1:5" ht="15" customHeight="1" x14ac:dyDescent="0.2">
      <c r="A836" s="42"/>
      <c r="B836" s="133"/>
      <c r="C836" s="39"/>
      <c r="D836" s="42"/>
      <c r="E836" s="134"/>
    </row>
    <row r="837" spans="1:5" ht="15" customHeight="1" x14ac:dyDescent="0.2">
      <c r="C837" s="45" t="s">
        <v>40</v>
      </c>
      <c r="D837" s="90" t="s">
        <v>50</v>
      </c>
      <c r="E837" s="45" t="s">
        <v>42</v>
      </c>
    </row>
    <row r="838" spans="1:5" ht="15" customHeight="1" x14ac:dyDescent="0.2">
      <c r="C838" s="91">
        <v>3529</v>
      </c>
      <c r="D838" s="84" t="s">
        <v>108</v>
      </c>
      <c r="E838" s="50">
        <v>560571.25</v>
      </c>
    </row>
    <row r="839" spans="1:5" ht="15" customHeight="1" x14ac:dyDescent="0.2">
      <c r="C839" s="52" t="s">
        <v>44</v>
      </c>
      <c r="D839" s="92"/>
      <c r="E839" s="93">
        <f>SUM(E838:E838)</f>
        <v>560571.25</v>
      </c>
    </row>
    <row r="840" spans="1:5" ht="15" customHeight="1" x14ac:dyDescent="0.2"/>
    <row r="841" spans="1:5" ht="15" customHeight="1" x14ac:dyDescent="0.2"/>
    <row r="842" spans="1:5" ht="15" customHeight="1" x14ac:dyDescent="0.25">
      <c r="A842" s="34" t="s">
        <v>149</v>
      </c>
    </row>
    <row r="843" spans="1:5" ht="15" customHeight="1" x14ac:dyDescent="0.2">
      <c r="A843" s="150" t="s">
        <v>150</v>
      </c>
      <c r="B843" s="150"/>
      <c r="C843" s="150"/>
      <c r="D843" s="150"/>
      <c r="E843" s="150"/>
    </row>
    <row r="844" spans="1:5" ht="15" customHeight="1" x14ac:dyDescent="0.2">
      <c r="A844" s="150"/>
      <c r="B844" s="150"/>
      <c r="C844" s="150"/>
      <c r="D844" s="150"/>
      <c r="E844" s="150"/>
    </row>
    <row r="845" spans="1:5" ht="15" customHeight="1" x14ac:dyDescent="0.2">
      <c r="A845" s="36" t="s">
        <v>151</v>
      </c>
      <c r="B845" s="36"/>
      <c r="C845" s="36"/>
      <c r="D845" s="36"/>
      <c r="E845" s="36"/>
    </row>
    <row r="846" spans="1:5" ht="15" customHeight="1" x14ac:dyDescent="0.2">
      <c r="A846" s="36"/>
      <c r="B846" s="36"/>
      <c r="C846" s="36"/>
      <c r="D846" s="36"/>
      <c r="E846" s="36"/>
    </row>
    <row r="847" spans="1:5" ht="15" customHeight="1" x14ac:dyDescent="0.2">
      <c r="A847" s="36"/>
      <c r="B847" s="36"/>
      <c r="C847" s="36"/>
      <c r="D847" s="36"/>
      <c r="E847" s="36"/>
    </row>
    <row r="848" spans="1:5" ht="15" customHeight="1" x14ac:dyDescent="0.2">
      <c r="A848" s="36"/>
      <c r="B848" s="36"/>
      <c r="C848" s="36"/>
      <c r="D848" s="36"/>
      <c r="E848" s="36"/>
    </row>
    <row r="849" spans="1:5" ht="15" customHeight="1" x14ac:dyDescent="0.2">
      <c r="A849" s="36"/>
      <c r="B849" s="36"/>
      <c r="C849" s="36"/>
      <c r="D849" s="36"/>
      <c r="E849" s="36"/>
    </row>
    <row r="850" spans="1:5" ht="15" customHeight="1" x14ac:dyDescent="0.2">
      <c r="A850" s="36"/>
      <c r="B850" s="36"/>
      <c r="C850" s="36"/>
      <c r="D850" s="36"/>
      <c r="E850" s="36"/>
    </row>
    <row r="851" spans="1:5" ht="15" customHeight="1" x14ac:dyDescent="0.2">
      <c r="A851" s="36"/>
      <c r="B851" s="36"/>
      <c r="C851" s="36"/>
      <c r="D851" s="36"/>
      <c r="E851" s="36"/>
    </row>
    <row r="852" spans="1:5" ht="15" customHeight="1" x14ac:dyDescent="0.2">
      <c r="A852" s="111"/>
      <c r="B852" s="111"/>
      <c r="C852" s="111"/>
      <c r="D852" s="111"/>
      <c r="E852" s="111"/>
    </row>
    <row r="853" spans="1:5" ht="15" customHeight="1" x14ac:dyDescent="0.25">
      <c r="A853" s="96" t="s">
        <v>17</v>
      </c>
      <c r="B853" s="60"/>
      <c r="C853" s="60"/>
      <c r="D853" s="60"/>
      <c r="E853" s="44"/>
    </row>
    <row r="854" spans="1:5" ht="15" customHeight="1" x14ac:dyDescent="0.2">
      <c r="A854" s="97" t="s">
        <v>83</v>
      </c>
      <c r="B854" s="116"/>
      <c r="C854" s="116"/>
      <c r="D854" s="116"/>
      <c r="E854" s="44" t="s">
        <v>84</v>
      </c>
    </row>
    <row r="855" spans="1:5" ht="15" customHeight="1" x14ac:dyDescent="0.2">
      <c r="A855" s="97"/>
      <c r="B855" s="44"/>
      <c r="C855" s="60"/>
      <c r="D855" s="60"/>
      <c r="E855" s="78"/>
    </row>
    <row r="856" spans="1:5" ht="15" customHeight="1" x14ac:dyDescent="0.2">
      <c r="A856" s="104"/>
      <c r="B856" s="104"/>
      <c r="C856" s="79" t="s">
        <v>40</v>
      </c>
      <c r="D856" s="90" t="s">
        <v>50</v>
      </c>
      <c r="E856" s="81" t="s">
        <v>42</v>
      </c>
    </row>
    <row r="857" spans="1:5" ht="15" customHeight="1" x14ac:dyDescent="0.2">
      <c r="A857" s="103"/>
      <c r="B857" s="105"/>
      <c r="C857" s="106">
        <v>6172</v>
      </c>
      <c r="D857" s="84" t="s">
        <v>70</v>
      </c>
      <c r="E857" s="107">
        <f>-37678-65205-300000-208000-75390-1317191</f>
        <v>-2003464</v>
      </c>
    </row>
    <row r="858" spans="1:5" ht="15" customHeight="1" x14ac:dyDescent="0.2">
      <c r="A858" s="108"/>
      <c r="B858" s="109"/>
      <c r="C858" s="87" t="s">
        <v>44</v>
      </c>
      <c r="D858" s="88"/>
      <c r="E858" s="89">
        <f>E857</f>
        <v>-2003464</v>
      </c>
    </row>
    <row r="859" spans="1:5" ht="15" customHeight="1" x14ac:dyDescent="0.2"/>
    <row r="860" spans="1:5" ht="15" customHeight="1" x14ac:dyDescent="0.25">
      <c r="A860" s="96" t="s">
        <v>17</v>
      </c>
      <c r="B860" s="60"/>
      <c r="C860" s="60"/>
      <c r="D860" s="60"/>
      <c r="E860" s="60"/>
    </row>
    <row r="861" spans="1:5" ht="15" customHeight="1" x14ac:dyDescent="0.2">
      <c r="A861" s="97" t="s">
        <v>71</v>
      </c>
      <c r="B861" s="60"/>
      <c r="C861" s="60"/>
      <c r="D861" s="60"/>
      <c r="E861" s="61" t="s">
        <v>72</v>
      </c>
    </row>
    <row r="862" spans="1:5" ht="15" customHeight="1" x14ac:dyDescent="0.25">
      <c r="A862" s="96"/>
      <c r="B862" s="44"/>
      <c r="C862" s="60"/>
      <c r="D862" s="60"/>
      <c r="E862" s="78"/>
    </row>
    <row r="863" spans="1:5" ht="15" customHeight="1" x14ac:dyDescent="0.2">
      <c r="A863" s="104"/>
      <c r="B863" s="104"/>
      <c r="C863" s="79" t="s">
        <v>40</v>
      </c>
      <c r="D863" s="90" t="s">
        <v>50</v>
      </c>
      <c r="E863" s="81" t="s">
        <v>42</v>
      </c>
    </row>
    <row r="864" spans="1:5" ht="15" customHeight="1" x14ac:dyDescent="0.2">
      <c r="A864" s="103"/>
      <c r="B864" s="105"/>
      <c r="C864" s="106">
        <v>6409</v>
      </c>
      <c r="D864" s="84" t="s">
        <v>73</v>
      </c>
      <c r="E864" s="107">
        <v>2003464</v>
      </c>
    </row>
    <row r="865" spans="1:5" ht="15" customHeight="1" x14ac:dyDescent="0.2">
      <c r="A865" s="108"/>
      <c r="B865" s="109"/>
      <c r="C865" s="87" t="s">
        <v>44</v>
      </c>
      <c r="D865" s="88"/>
      <c r="E865" s="89">
        <f>E864</f>
        <v>2003464</v>
      </c>
    </row>
    <row r="866" spans="1:5" ht="15" customHeight="1" x14ac:dyDescent="0.2"/>
    <row r="867" spans="1:5" ht="15" customHeight="1" x14ac:dyDescent="0.2"/>
    <row r="868" spans="1:5" ht="15" customHeight="1" x14ac:dyDescent="0.25">
      <c r="A868" s="34" t="s">
        <v>152</v>
      </c>
    </row>
    <row r="869" spans="1:5" ht="15" customHeight="1" x14ac:dyDescent="0.2">
      <c r="A869" s="150" t="s">
        <v>153</v>
      </c>
      <c r="B869" s="150"/>
      <c r="C869" s="150"/>
      <c r="D869" s="150"/>
      <c r="E869" s="150"/>
    </row>
    <row r="870" spans="1:5" ht="15" customHeight="1" x14ac:dyDescent="0.2">
      <c r="A870" s="150"/>
      <c r="B870" s="150"/>
      <c r="C870" s="150"/>
      <c r="D870" s="150"/>
      <c r="E870" s="150"/>
    </row>
    <row r="871" spans="1:5" ht="15" customHeight="1" x14ac:dyDescent="0.2">
      <c r="A871" s="36" t="s">
        <v>154</v>
      </c>
      <c r="B871" s="36"/>
      <c r="C871" s="36"/>
      <c r="D871" s="36"/>
      <c r="E871" s="36"/>
    </row>
    <row r="872" spans="1:5" ht="15" customHeight="1" x14ac:dyDescent="0.2">
      <c r="A872" s="36"/>
      <c r="B872" s="36"/>
      <c r="C872" s="36"/>
      <c r="D872" s="36"/>
      <c r="E872" s="36"/>
    </row>
    <row r="873" spans="1:5" ht="15" customHeight="1" x14ac:dyDescent="0.2">
      <c r="A873" s="36"/>
      <c r="B873" s="36"/>
      <c r="C873" s="36"/>
      <c r="D873" s="36"/>
      <c r="E873" s="36"/>
    </row>
    <row r="874" spans="1:5" ht="15" customHeight="1" x14ac:dyDescent="0.2">
      <c r="A874" s="36"/>
      <c r="B874" s="36"/>
      <c r="C874" s="36"/>
      <c r="D874" s="36"/>
      <c r="E874" s="36"/>
    </row>
    <row r="875" spans="1:5" ht="15" customHeight="1" x14ac:dyDescent="0.2">
      <c r="A875" s="36"/>
      <c r="B875" s="36"/>
      <c r="C875" s="36"/>
      <c r="D875" s="36"/>
      <c r="E875" s="36"/>
    </row>
    <row r="876" spans="1:5" ht="15" customHeight="1" x14ac:dyDescent="0.2">
      <c r="A876" s="36"/>
      <c r="B876" s="36"/>
      <c r="C876" s="36"/>
      <c r="D876" s="36"/>
      <c r="E876" s="36"/>
    </row>
    <row r="877" spans="1:5" ht="15" customHeight="1" x14ac:dyDescent="0.2">
      <c r="A877" s="59"/>
      <c r="B877" s="59"/>
      <c r="C877" s="59"/>
      <c r="D877" s="59"/>
      <c r="E877" s="59"/>
    </row>
    <row r="878" spans="1:5" ht="15" customHeight="1" x14ac:dyDescent="0.25">
      <c r="A878" s="38" t="s">
        <v>17</v>
      </c>
      <c r="B878" s="60"/>
      <c r="C878" s="60"/>
      <c r="D878" s="60"/>
      <c r="E878" s="44"/>
    </row>
    <row r="879" spans="1:5" ht="15" customHeight="1" x14ac:dyDescent="0.2">
      <c r="A879" s="40" t="s">
        <v>65</v>
      </c>
      <c r="B879" s="60"/>
      <c r="C879" s="60"/>
      <c r="D879" s="60"/>
      <c r="E879" s="61" t="s">
        <v>155</v>
      </c>
    </row>
    <row r="880" spans="1:5" ht="15" customHeight="1" x14ac:dyDescent="0.2">
      <c r="A880" s="97"/>
      <c r="B880" s="44"/>
      <c r="C880" s="60"/>
      <c r="D880" s="60"/>
      <c r="E880" s="78"/>
    </row>
    <row r="881" spans="1:5" ht="15" customHeight="1" x14ac:dyDescent="0.2">
      <c r="A881" s="104"/>
      <c r="B881" s="104"/>
      <c r="C881" s="79" t="s">
        <v>40</v>
      </c>
      <c r="D881" s="90" t="s">
        <v>50</v>
      </c>
      <c r="E881" s="45" t="s">
        <v>42</v>
      </c>
    </row>
    <row r="882" spans="1:5" ht="15" customHeight="1" x14ac:dyDescent="0.2">
      <c r="A882" s="123"/>
      <c r="B882" s="105"/>
      <c r="C882" s="101">
        <v>3639</v>
      </c>
      <c r="D882" s="84" t="s">
        <v>70</v>
      </c>
      <c r="E882" s="102">
        <v>-67082</v>
      </c>
    </row>
    <row r="883" spans="1:5" ht="15" customHeight="1" x14ac:dyDescent="0.2">
      <c r="A883" s="151"/>
      <c r="B883" s="151"/>
      <c r="C883" s="87" t="s">
        <v>44</v>
      </c>
      <c r="D883" s="67"/>
      <c r="E883" s="89">
        <f>SUM(E882:E882)</f>
        <v>-67082</v>
      </c>
    </row>
    <row r="884" spans="1:5" ht="15" customHeight="1" x14ac:dyDescent="0.2"/>
    <row r="885" spans="1:5" ht="15" customHeight="1" x14ac:dyDescent="0.2"/>
    <row r="886" spans="1:5" ht="15" customHeight="1" x14ac:dyDescent="0.25">
      <c r="A886" s="96" t="s">
        <v>17</v>
      </c>
      <c r="B886" s="128"/>
      <c r="C886" s="60"/>
      <c r="D886" s="60"/>
      <c r="E886" s="44"/>
    </row>
    <row r="887" spans="1:5" ht="15" customHeight="1" x14ac:dyDescent="0.2">
      <c r="A887" s="40" t="s">
        <v>156</v>
      </c>
      <c r="B887" s="128"/>
      <c r="C887" s="60"/>
      <c r="D887" s="60"/>
      <c r="E887" s="61" t="s">
        <v>157</v>
      </c>
    </row>
    <row r="888" spans="1:5" ht="15" customHeight="1" x14ac:dyDescent="0.2">
      <c r="A888" s="97"/>
      <c r="B888" s="128"/>
      <c r="C888" s="60"/>
      <c r="D888" s="60"/>
      <c r="E888" s="61"/>
    </row>
    <row r="889" spans="1:5" ht="15" customHeight="1" x14ac:dyDescent="0.2">
      <c r="B889" s="98"/>
      <c r="C889" s="45" t="s">
        <v>40</v>
      </c>
      <c r="D889" s="146" t="s">
        <v>50</v>
      </c>
      <c r="E889" s="45" t="s">
        <v>42</v>
      </c>
    </row>
    <row r="890" spans="1:5" ht="15" customHeight="1" x14ac:dyDescent="0.2">
      <c r="B890" s="103"/>
      <c r="C890" s="45">
        <v>6172</v>
      </c>
      <c r="D890" s="84" t="s">
        <v>70</v>
      </c>
      <c r="E890" s="50">
        <v>67082</v>
      </c>
    </row>
    <row r="891" spans="1:5" ht="15" customHeight="1" x14ac:dyDescent="0.2">
      <c r="B891" s="55"/>
      <c r="C891" s="52" t="s">
        <v>44</v>
      </c>
      <c r="D891" s="53"/>
      <c r="E891" s="54">
        <f>SUM(E890:E890)</f>
        <v>67082</v>
      </c>
    </row>
    <row r="892" spans="1:5" ht="15" customHeight="1" x14ac:dyDescent="0.2"/>
    <row r="893" spans="1:5" ht="15" customHeight="1" x14ac:dyDescent="0.2"/>
    <row r="894" spans="1:5" ht="15" customHeight="1" x14ac:dyDescent="0.25">
      <c r="A894" s="34" t="s">
        <v>158</v>
      </c>
    </row>
    <row r="895" spans="1:5" ht="15" customHeight="1" x14ac:dyDescent="0.2">
      <c r="A895" s="150" t="s">
        <v>159</v>
      </c>
      <c r="B895" s="150"/>
      <c r="C895" s="150"/>
      <c r="D895" s="150"/>
      <c r="E895" s="150"/>
    </row>
    <row r="896" spans="1:5" ht="15" customHeight="1" x14ac:dyDescent="0.2">
      <c r="A896" s="150"/>
      <c r="B896" s="150"/>
      <c r="C896" s="150"/>
      <c r="D896" s="150"/>
      <c r="E896" s="150"/>
    </row>
    <row r="897" spans="1:5" ht="15" customHeight="1" x14ac:dyDescent="0.2">
      <c r="A897" s="36" t="s">
        <v>160</v>
      </c>
      <c r="B897" s="36"/>
      <c r="C897" s="36"/>
      <c r="D897" s="36"/>
      <c r="E897" s="36"/>
    </row>
    <row r="898" spans="1:5" ht="15" customHeight="1" x14ac:dyDescent="0.2">
      <c r="A898" s="36"/>
      <c r="B898" s="36"/>
      <c r="C898" s="36"/>
      <c r="D898" s="36"/>
      <c r="E898" s="36"/>
    </row>
    <row r="899" spans="1:5" ht="15" customHeight="1" x14ac:dyDescent="0.2">
      <c r="A899" s="36"/>
      <c r="B899" s="36"/>
      <c r="C899" s="36"/>
      <c r="D899" s="36"/>
      <c r="E899" s="36"/>
    </row>
    <row r="900" spans="1:5" ht="15" customHeight="1" x14ac:dyDescent="0.2">
      <c r="A900" s="36"/>
      <c r="B900" s="36"/>
      <c r="C900" s="36"/>
      <c r="D900" s="36"/>
      <c r="E900" s="36"/>
    </row>
    <row r="901" spans="1:5" ht="15" customHeight="1" x14ac:dyDescent="0.2">
      <c r="A901" s="36"/>
      <c r="B901" s="36"/>
      <c r="C901" s="36"/>
      <c r="D901" s="36"/>
      <c r="E901" s="36"/>
    </row>
    <row r="902" spans="1:5" ht="15" customHeight="1" x14ac:dyDescent="0.2">
      <c r="A902" s="60"/>
      <c r="B902" s="156"/>
      <c r="C902" s="154"/>
      <c r="D902" s="60"/>
      <c r="E902" s="157"/>
    </row>
    <row r="903" spans="1:5" ht="15" customHeight="1" x14ac:dyDescent="0.25">
      <c r="A903" s="96" t="s">
        <v>17</v>
      </c>
      <c r="B903" s="60"/>
      <c r="C903" s="60"/>
      <c r="D903" s="60"/>
      <c r="E903" s="44"/>
    </row>
    <row r="904" spans="1:5" ht="15" customHeight="1" x14ac:dyDescent="0.2">
      <c r="A904" s="148" t="s">
        <v>161</v>
      </c>
      <c r="B904" s="39"/>
      <c r="C904" s="39"/>
      <c r="D904" s="39"/>
      <c r="E904" s="41" t="s">
        <v>162</v>
      </c>
    </row>
    <row r="905" spans="1:5" ht="15" customHeight="1" x14ac:dyDescent="0.2">
      <c r="A905" s="97"/>
      <c r="B905" s="44"/>
      <c r="C905" s="60"/>
      <c r="D905" s="60"/>
      <c r="E905" s="78"/>
    </row>
    <row r="906" spans="1:5" ht="15" customHeight="1" x14ac:dyDescent="0.2">
      <c r="A906" s="104"/>
      <c r="B906" s="104"/>
      <c r="C906" s="79" t="s">
        <v>40</v>
      </c>
      <c r="D906" s="90" t="s">
        <v>50</v>
      </c>
      <c r="E906" s="45" t="s">
        <v>42</v>
      </c>
    </row>
    <row r="907" spans="1:5" ht="15" customHeight="1" x14ac:dyDescent="0.2">
      <c r="A907" s="123"/>
      <c r="B907" s="105"/>
      <c r="C907" s="101">
        <v>6113</v>
      </c>
      <c r="D907" s="84" t="s">
        <v>70</v>
      </c>
      <c r="E907" s="102">
        <v>-47190</v>
      </c>
    </row>
    <row r="908" spans="1:5" ht="15" customHeight="1" x14ac:dyDescent="0.2">
      <c r="A908" s="123"/>
      <c r="B908" s="105"/>
      <c r="C908" s="101">
        <v>6113</v>
      </c>
      <c r="D908" s="84" t="s">
        <v>108</v>
      </c>
      <c r="E908" s="102">
        <v>47190</v>
      </c>
    </row>
    <row r="909" spans="1:5" ht="15" customHeight="1" x14ac:dyDescent="0.2">
      <c r="A909" s="151"/>
      <c r="B909" s="151"/>
      <c r="C909" s="87" t="s">
        <v>44</v>
      </c>
      <c r="D909" s="67"/>
      <c r="E909" s="89">
        <f>SUM(E907:E908)</f>
        <v>0</v>
      </c>
    </row>
    <row r="910" spans="1:5" ht="15" customHeight="1" x14ac:dyDescent="0.2"/>
    <row r="911" spans="1:5" ht="15" customHeight="1" x14ac:dyDescent="0.2"/>
    <row r="912" spans="1:5" ht="15" customHeight="1" x14ac:dyDescent="0.25">
      <c r="A912" s="34" t="s">
        <v>163</v>
      </c>
    </row>
    <row r="913" spans="1:5" ht="15" customHeight="1" x14ac:dyDescent="0.2">
      <c r="A913" s="150" t="s">
        <v>164</v>
      </c>
      <c r="B913" s="150"/>
      <c r="C913" s="150"/>
      <c r="D913" s="150"/>
      <c r="E913" s="150"/>
    </row>
    <row r="914" spans="1:5" ht="15" customHeight="1" x14ac:dyDescent="0.2">
      <c r="A914" s="150"/>
      <c r="B914" s="150"/>
      <c r="C914" s="150"/>
      <c r="D914" s="150"/>
      <c r="E914" s="150"/>
    </row>
    <row r="915" spans="1:5" ht="15" customHeight="1" x14ac:dyDescent="0.2">
      <c r="A915" s="36" t="s">
        <v>165</v>
      </c>
      <c r="B915" s="36"/>
      <c r="C915" s="36"/>
      <c r="D915" s="36"/>
      <c r="E915" s="36"/>
    </row>
    <row r="916" spans="1:5" ht="15" customHeight="1" x14ac:dyDescent="0.2">
      <c r="A916" s="36"/>
      <c r="B916" s="36"/>
      <c r="C916" s="36"/>
      <c r="D916" s="36"/>
      <c r="E916" s="36"/>
    </row>
    <row r="917" spans="1:5" ht="15" customHeight="1" x14ac:dyDescent="0.2">
      <c r="A917" s="36"/>
      <c r="B917" s="36"/>
      <c r="C917" s="36"/>
      <c r="D917" s="36"/>
      <c r="E917" s="36"/>
    </row>
    <row r="918" spans="1:5" ht="15" customHeight="1" x14ac:dyDescent="0.2">
      <c r="A918" s="36"/>
      <c r="B918" s="36"/>
      <c r="C918" s="36"/>
      <c r="D918" s="36"/>
      <c r="E918" s="36"/>
    </row>
    <row r="919" spans="1:5" ht="15" customHeight="1" x14ac:dyDescent="0.2">
      <c r="A919" s="36"/>
      <c r="B919" s="36"/>
      <c r="C919" s="36"/>
      <c r="D919" s="36"/>
      <c r="E919" s="36"/>
    </row>
    <row r="920" spans="1:5" ht="15" customHeight="1" x14ac:dyDescent="0.2">
      <c r="A920" s="36"/>
      <c r="B920" s="36"/>
      <c r="C920" s="36"/>
      <c r="D920" s="36"/>
      <c r="E920" s="36"/>
    </row>
    <row r="921" spans="1:5" ht="15" customHeight="1" x14ac:dyDescent="0.2">
      <c r="A921" s="36"/>
      <c r="B921" s="36"/>
      <c r="C921" s="36"/>
      <c r="D921" s="36"/>
      <c r="E921" s="36"/>
    </row>
    <row r="922" spans="1:5" ht="15" customHeight="1" x14ac:dyDescent="0.2">
      <c r="A922" s="60"/>
      <c r="B922" s="156"/>
      <c r="C922" s="154"/>
      <c r="D922" s="60"/>
      <c r="E922" s="157"/>
    </row>
    <row r="923" spans="1:5" ht="15" customHeight="1" x14ac:dyDescent="0.25">
      <c r="A923" s="96" t="s">
        <v>17</v>
      </c>
      <c r="B923" s="60"/>
      <c r="C923" s="60"/>
      <c r="D923" s="60"/>
      <c r="E923" s="44"/>
    </row>
    <row r="924" spans="1:5" ht="15" customHeight="1" x14ac:dyDescent="0.2">
      <c r="A924" s="97" t="s">
        <v>166</v>
      </c>
      <c r="B924" s="60"/>
      <c r="C924" s="60"/>
      <c r="D924" s="60"/>
      <c r="E924" s="61" t="s">
        <v>167</v>
      </c>
    </row>
    <row r="925" spans="1:5" ht="15" customHeight="1" x14ac:dyDescent="0.2">
      <c r="A925" s="97"/>
      <c r="B925" s="44"/>
      <c r="C925" s="60"/>
      <c r="D925" s="60"/>
      <c r="E925" s="78"/>
    </row>
    <row r="926" spans="1:5" ht="15" customHeight="1" x14ac:dyDescent="0.2">
      <c r="A926" s="104"/>
      <c r="B926" s="104"/>
      <c r="C926" s="79" t="s">
        <v>40</v>
      </c>
      <c r="D926" s="90" t="s">
        <v>50</v>
      </c>
      <c r="E926" s="45" t="s">
        <v>42</v>
      </c>
    </row>
    <row r="927" spans="1:5" ht="15" customHeight="1" x14ac:dyDescent="0.2">
      <c r="A927" s="123"/>
      <c r="B927" s="105"/>
      <c r="C927" s="101">
        <v>5273</v>
      </c>
      <c r="D927" s="84" t="s">
        <v>73</v>
      </c>
      <c r="E927" s="102">
        <v>-750000</v>
      </c>
    </row>
    <row r="928" spans="1:5" ht="15" customHeight="1" x14ac:dyDescent="0.2">
      <c r="A928" s="123"/>
      <c r="B928" s="105"/>
      <c r="C928" s="101">
        <v>5299</v>
      </c>
      <c r="D928" s="67" t="s">
        <v>51</v>
      </c>
      <c r="E928" s="102">
        <v>750000</v>
      </c>
    </row>
    <row r="929" spans="1:5" ht="15" customHeight="1" x14ac:dyDescent="0.2">
      <c r="A929" s="151"/>
      <c r="B929" s="151"/>
      <c r="C929" s="87" t="s">
        <v>44</v>
      </c>
      <c r="D929" s="67"/>
      <c r="E929" s="89">
        <f>SUM(E927:E928)</f>
        <v>0</v>
      </c>
    </row>
    <row r="930" spans="1:5" ht="15" customHeight="1" x14ac:dyDescent="0.2"/>
    <row r="931" spans="1:5" ht="15" customHeight="1" x14ac:dyDescent="0.2"/>
    <row r="932" spans="1:5" ht="15" customHeight="1" x14ac:dyDescent="0.2"/>
    <row r="933" spans="1:5" ht="15" customHeight="1" x14ac:dyDescent="0.2"/>
    <row r="934" spans="1:5" ht="15" customHeight="1" x14ac:dyDescent="0.2"/>
    <row r="935" spans="1:5" ht="15" customHeight="1" x14ac:dyDescent="0.2"/>
    <row r="936" spans="1:5" ht="15" customHeight="1" x14ac:dyDescent="0.2"/>
    <row r="937" spans="1:5" ht="15" customHeight="1" x14ac:dyDescent="0.2"/>
    <row r="938" spans="1:5" ht="15" customHeight="1" x14ac:dyDescent="0.25">
      <c r="A938" s="34" t="s">
        <v>168</v>
      </c>
    </row>
    <row r="939" spans="1:5" ht="15" customHeight="1" x14ac:dyDescent="0.2">
      <c r="A939" s="150" t="s">
        <v>169</v>
      </c>
      <c r="B939" s="150"/>
      <c r="C939" s="150"/>
      <c r="D939" s="150"/>
      <c r="E939" s="150"/>
    </row>
    <row r="940" spans="1:5" ht="15" customHeight="1" x14ac:dyDescent="0.2">
      <c r="A940" s="150"/>
      <c r="B940" s="150"/>
      <c r="C940" s="150"/>
      <c r="D940" s="150"/>
      <c r="E940" s="150"/>
    </row>
    <row r="941" spans="1:5" ht="15" customHeight="1" x14ac:dyDescent="0.2">
      <c r="A941" s="36" t="s">
        <v>170</v>
      </c>
      <c r="B941" s="36"/>
      <c r="C941" s="36"/>
      <c r="D941" s="36"/>
      <c r="E941" s="36"/>
    </row>
    <row r="942" spans="1:5" ht="15" customHeight="1" x14ac:dyDescent="0.2">
      <c r="A942" s="36"/>
      <c r="B942" s="36"/>
      <c r="C942" s="36"/>
      <c r="D942" s="36"/>
      <c r="E942" s="36"/>
    </row>
    <row r="943" spans="1:5" ht="15" customHeight="1" x14ac:dyDescent="0.2">
      <c r="A943" s="36"/>
      <c r="B943" s="36"/>
      <c r="C943" s="36"/>
      <c r="D943" s="36"/>
      <c r="E943" s="36"/>
    </row>
    <row r="944" spans="1:5" ht="15" customHeight="1" x14ac:dyDescent="0.2">
      <c r="A944" s="36"/>
      <c r="B944" s="36"/>
      <c r="C944" s="36"/>
      <c r="D944" s="36"/>
      <c r="E944" s="36"/>
    </row>
    <row r="945" spans="1:5" ht="15" customHeight="1" x14ac:dyDescent="0.2">
      <c r="A945" s="36"/>
      <c r="B945" s="36"/>
      <c r="C945" s="36"/>
      <c r="D945" s="36"/>
      <c r="E945" s="36"/>
    </row>
    <row r="946" spans="1:5" ht="15" customHeight="1" x14ac:dyDescent="0.2">
      <c r="A946" s="36"/>
      <c r="B946" s="36"/>
      <c r="C946" s="36"/>
      <c r="D946" s="36"/>
      <c r="E946" s="36"/>
    </row>
    <row r="947" spans="1:5" ht="15" customHeight="1" x14ac:dyDescent="0.2">
      <c r="A947" s="60"/>
      <c r="B947" s="156"/>
      <c r="C947" s="154"/>
      <c r="D947" s="60"/>
      <c r="E947" s="157"/>
    </row>
    <row r="948" spans="1:5" ht="15" customHeight="1" x14ac:dyDescent="0.25">
      <c r="A948" s="96" t="s">
        <v>17</v>
      </c>
      <c r="B948" s="60"/>
      <c r="C948" s="60"/>
      <c r="D948" s="60"/>
      <c r="E948" s="44"/>
    </row>
    <row r="949" spans="1:5" ht="15" customHeight="1" x14ac:dyDescent="0.2">
      <c r="A949" s="97" t="s">
        <v>156</v>
      </c>
      <c r="B949" s="60"/>
      <c r="C949" s="60"/>
      <c r="D949" s="60"/>
      <c r="E949" s="61" t="s">
        <v>157</v>
      </c>
    </row>
    <row r="950" spans="1:5" ht="15" customHeight="1" x14ac:dyDescent="0.2">
      <c r="A950" s="97"/>
      <c r="B950" s="44"/>
      <c r="C950" s="60"/>
      <c r="D950" s="60"/>
      <c r="E950" s="78"/>
    </row>
    <row r="951" spans="1:5" ht="15" customHeight="1" x14ac:dyDescent="0.2">
      <c r="A951" s="104"/>
      <c r="B951" s="104"/>
      <c r="C951" s="79" t="s">
        <v>40</v>
      </c>
      <c r="D951" s="90" t="s">
        <v>50</v>
      </c>
      <c r="E951" s="45" t="s">
        <v>42</v>
      </c>
    </row>
    <row r="952" spans="1:5" ht="15" customHeight="1" x14ac:dyDescent="0.2">
      <c r="A952" s="123"/>
      <c r="B952" s="105"/>
      <c r="C952" s="101">
        <v>6172</v>
      </c>
      <c r="D952" s="84" t="s">
        <v>69</v>
      </c>
      <c r="E952" s="102">
        <v>-1950</v>
      </c>
    </row>
    <row r="953" spans="1:5" ht="15" customHeight="1" x14ac:dyDescent="0.2">
      <c r="A953" s="123"/>
      <c r="B953" s="105"/>
      <c r="C953" s="101">
        <v>6172</v>
      </c>
      <c r="D953" s="84" t="s">
        <v>108</v>
      </c>
      <c r="E953" s="102">
        <v>-192793.91</v>
      </c>
    </row>
    <row r="954" spans="1:5" ht="15" customHeight="1" x14ac:dyDescent="0.2">
      <c r="A954" s="123"/>
      <c r="B954" s="105"/>
      <c r="C954" s="101">
        <v>6172</v>
      </c>
      <c r="D954" s="84" t="s">
        <v>70</v>
      </c>
      <c r="E954" s="102">
        <v>194743.91</v>
      </c>
    </row>
    <row r="955" spans="1:5" ht="15" customHeight="1" x14ac:dyDescent="0.2">
      <c r="A955" s="151"/>
      <c r="B955" s="151"/>
      <c r="C955" s="87" t="s">
        <v>44</v>
      </c>
      <c r="D955" s="67"/>
      <c r="E955" s="89">
        <f>SUM(E952:E954)</f>
        <v>0</v>
      </c>
    </row>
    <row r="956" spans="1:5" ht="15" customHeight="1" x14ac:dyDescent="0.2"/>
    <row r="957" spans="1:5" ht="15" customHeight="1" x14ac:dyDescent="0.2"/>
    <row r="958" spans="1:5" ht="15" customHeight="1" x14ac:dyDescent="0.25">
      <c r="A958" s="34" t="s">
        <v>171</v>
      </c>
    </row>
    <row r="959" spans="1:5" ht="15" customHeight="1" x14ac:dyDescent="0.2">
      <c r="A959" s="150" t="s">
        <v>172</v>
      </c>
      <c r="B959" s="150"/>
      <c r="C959" s="150"/>
      <c r="D959" s="150"/>
      <c r="E959" s="150"/>
    </row>
    <row r="960" spans="1:5" ht="15" customHeight="1" x14ac:dyDescent="0.2">
      <c r="A960" s="150"/>
      <c r="B960" s="150"/>
      <c r="C960" s="150"/>
      <c r="D960" s="150"/>
      <c r="E960" s="150"/>
    </row>
    <row r="961" spans="1:5" ht="15" customHeight="1" x14ac:dyDescent="0.2">
      <c r="A961" s="36" t="s">
        <v>173</v>
      </c>
      <c r="B961" s="36"/>
      <c r="C961" s="36"/>
      <c r="D961" s="36"/>
      <c r="E961" s="36"/>
    </row>
    <row r="962" spans="1:5" ht="15" customHeight="1" x14ac:dyDescent="0.2">
      <c r="A962" s="36"/>
      <c r="B962" s="36"/>
      <c r="C962" s="36"/>
      <c r="D962" s="36"/>
      <c r="E962" s="36"/>
    </row>
    <row r="963" spans="1:5" ht="15" customHeight="1" x14ac:dyDescent="0.2">
      <c r="A963" s="36"/>
      <c r="B963" s="36"/>
      <c r="C963" s="36"/>
      <c r="D963" s="36"/>
      <c r="E963" s="36"/>
    </row>
    <row r="964" spans="1:5" ht="15" customHeight="1" x14ac:dyDescent="0.2">
      <c r="A964" s="36"/>
      <c r="B964" s="36"/>
      <c r="C964" s="36"/>
      <c r="D964" s="36"/>
      <c r="E964" s="36"/>
    </row>
    <row r="965" spans="1:5" ht="15" customHeight="1" x14ac:dyDescent="0.2">
      <c r="A965" s="36"/>
      <c r="B965" s="36"/>
      <c r="C965" s="36"/>
      <c r="D965" s="36"/>
      <c r="E965" s="36"/>
    </row>
    <row r="966" spans="1:5" ht="15" customHeight="1" x14ac:dyDescent="0.2">
      <c r="A966" s="36"/>
      <c r="B966" s="36"/>
      <c r="C966" s="36"/>
      <c r="D966" s="36"/>
      <c r="E966" s="36"/>
    </row>
    <row r="967" spans="1:5" ht="15" customHeight="1" x14ac:dyDescent="0.2">
      <c r="A967" s="36"/>
      <c r="B967" s="36"/>
      <c r="C967" s="36"/>
      <c r="D967" s="36"/>
      <c r="E967" s="36"/>
    </row>
    <row r="968" spans="1:5" ht="15" customHeight="1" x14ac:dyDescent="0.2">
      <c r="A968" s="36"/>
      <c r="B968" s="36"/>
      <c r="C968" s="36"/>
      <c r="D968" s="36"/>
      <c r="E968" s="36"/>
    </row>
    <row r="969" spans="1:5" ht="15" customHeight="1" x14ac:dyDescent="0.2">
      <c r="A969" s="36"/>
      <c r="B969" s="36"/>
      <c r="C969" s="36"/>
      <c r="D969" s="36"/>
      <c r="E969" s="36"/>
    </row>
    <row r="970" spans="1:5" ht="15" customHeight="1" x14ac:dyDescent="0.2"/>
    <row r="971" spans="1:5" ht="15" customHeight="1" x14ac:dyDescent="0.25">
      <c r="A971" s="96" t="s">
        <v>17</v>
      </c>
      <c r="B971" s="60"/>
      <c r="C971" s="60"/>
      <c r="D971" s="60"/>
      <c r="E971" s="44"/>
    </row>
    <row r="972" spans="1:5" ht="15" customHeight="1" x14ac:dyDescent="0.2">
      <c r="A972" s="40" t="s">
        <v>126</v>
      </c>
      <c r="B972" s="39"/>
      <c r="C972" s="39"/>
      <c r="D972" s="39"/>
      <c r="E972" s="41" t="s">
        <v>127</v>
      </c>
    </row>
    <row r="973" spans="1:5" ht="15" customHeight="1" x14ac:dyDescent="0.2"/>
    <row r="974" spans="1:5" ht="15" customHeight="1" x14ac:dyDescent="0.2">
      <c r="C974" s="79" t="s">
        <v>40</v>
      </c>
      <c r="D974" s="80" t="s">
        <v>50</v>
      </c>
      <c r="E974" s="45" t="s">
        <v>42</v>
      </c>
    </row>
    <row r="975" spans="1:5" ht="15" customHeight="1" x14ac:dyDescent="0.2">
      <c r="C975" s="91">
        <v>2219</v>
      </c>
      <c r="D975" s="84" t="s">
        <v>61</v>
      </c>
      <c r="E975" s="50">
        <v>-680000</v>
      </c>
    </row>
    <row r="976" spans="1:5" ht="15" customHeight="1" x14ac:dyDescent="0.2">
      <c r="C976" s="87" t="s">
        <v>44</v>
      </c>
      <c r="D976" s="88"/>
      <c r="E976" s="89">
        <f>SUM(E975:E975)</f>
        <v>-680000</v>
      </c>
    </row>
    <row r="977" spans="1:5" ht="15" customHeight="1" x14ac:dyDescent="0.2"/>
    <row r="978" spans="1:5" ht="15" customHeight="1" x14ac:dyDescent="0.2">
      <c r="B978" s="45" t="s">
        <v>39</v>
      </c>
      <c r="C978" s="79" t="s">
        <v>40</v>
      </c>
      <c r="D978" s="122" t="s">
        <v>41</v>
      </c>
      <c r="E978" s="81" t="s">
        <v>42</v>
      </c>
    </row>
    <row r="979" spans="1:5" ht="15" customHeight="1" x14ac:dyDescent="0.2">
      <c r="B979" s="47">
        <v>12</v>
      </c>
      <c r="C979" s="91"/>
      <c r="D979" s="72" t="s">
        <v>121</v>
      </c>
      <c r="E979" s="50">
        <v>680000</v>
      </c>
    </row>
    <row r="980" spans="1:5" ht="15" customHeight="1" x14ac:dyDescent="0.2">
      <c r="B980" s="124"/>
      <c r="C980" s="87" t="s">
        <v>44</v>
      </c>
      <c r="D980" s="125"/>
      <c r="E980" s="126">
        <f>SUM(E979:E979)</f>
        <v>680000</v>
      </c>
    </row>
    <row r="981" spans="1:5" ht="15" customHeight="1" x14ac:dyDescent="0.2"/>
    <row r="982" spans="1:5" ht="15" customHeight="1" x14ac:dyDescent="0.2"/>
    <row r="983" spans="1:5" ht="15" customHeight="1" x14ac:dyDescent="0.2"/>
    <row r="984" spans="1:5" ht="15" customHeight="1" x14ac:dyDescent="0.2"/>
    <row r="985" spans="1:5" ht="15" customHeight="1" x14ac:dyDescent="0.2"/>
    <row r="986" spans="1:5" ht="15" customHeight="1" x14ac:dyDescent="0.2"/>
    <row r="987" spans="1:5" ht="15" customHeight="1" x14ac:dyDescent="0.2"/>
    <row r="988" spans="1:5" ht="15" customHeight="1" x14ac:dyDescent="0.2"/>
    <row r="989" spans="1:5" ht="15" customHeight="1" x14ac:dyDescent="0.25">
      <c r="A989" s="34" t="s">
        <v>174</v>
      </c>
    </row>
    <row r="990" spans="1:5" ht="15" customHeight="1" x14ac:dyDescent="0.2">
      <c r="A990" s="150" t="s">
        <v>175</v>
      </c>
      <c r="B990" s="150"/>
      <c r="C990" s="150"/>
      <c r="D990" s="150"/>
      <c r="E990" s="150"/>
    </row>
    <row r="991" spans="1:5" ht="15" customHeight="1" x14ac:dyDescent="0.2">
      <c r="A991" s="150"/>
      <c r="B991" s="150"/>
      <c r="C991" s="150"/>
      <c r="D991" s="150"/>
      <c r="E991" s="150"/>
    </row>
    <row r="992" spans="1:5" ht="15" customHeight="1" x14ac:dyDescent="0.2">
      <c r="A992" s="36" t="s">
        <v>176</v>
      </c>
      <c r="B992" s="36"/>
      <c r="C992" s="36"/>
      <c r="D992" s="36"/>
      <c r="E992" s="36"/>
    </row>
    <row r="993" spans="1:7" ht="15" customHeight="1" x14ac:dyDescent="0.2">
      <c r="A993" s="36"/>
      <c r="B993" s="36"/>
      <c r="C993" s="36"/>
      <c r="D993" s="36"/>
      <c r="E993" s="36"/>
    </row>
    <row r="994" spans="1:7" ht="15" customHeight="1" x14ac:dyDescent="0.2">
      <c r="A994" s="36"/>
      <c r="B994" s="36"/>
      <c r="C994" s="36"/>
      <c r="D994" s="36"/>
      <c r="E994" s="36"/>
    </row>
    <row r="995" spans="1:7" ht="15" customHeight="1" x14ac:dyDescent="0.2">
      <c r="A995" s="36"/>
      <c r="B995" s="36"/>
      <c r="C995" s="36"/>
      <c r="D995" s="36"/>
      <c r="E995" s="36"/>
    </row>
    <row r="996" spans="1:7" ht="15" customHeight="1" x14ac:dyDescent="0.2">
      <c r="A996" s="36"/>
      <c r="B996" s="36"/>
      <c r="C996" s="36"/>
      <c r="D996" s="36"/>
      <c r="E996" s="36"/>
    </row>
    <row r="997" spans="1:7" ht="15" customHeight="1" x14ac:dyDescent="0.2">
      <c r="A997" s="60"/>
      <c r="B997" s="156"/>
      <c r="C997" s="154"/>
      <c r="D997" s="60"/>
      <c r="E997" s="157"/>
    </row>
    <row r="998" spans="1:7" ht="15" customHeight="1" x14ac:dyDescent="0.25">
      <c r="A998" s="38" t="s">
        <v>17</v>
      </c>
      <c r="B998" s="39"/>
      <c r="C998" s="39"/>
      <c r="D998" s="44"/>
      <c r="E998" s="44"/>
    </row>
    <row r="999" spans="1:7" ht="15" customHeight="1" x14ac:dyDescent="0.2">
      <c r="A999" s="40" t="s">
        <v>56</v>
      </c>
      <c r="B999" s="39"/>
      <c r="C999" s="39"/>
      <c r="D999" s="39"/>
      <c r="E999" s="41" t="s">
        <v>177</v>
      </c>
    </row>
    <row r="1000" spans="1:7" ht="15" customHeight="1" x14ac:dyDescent="0.25">
      <c r="A1000" s="158"/>
      <c r="B1000" s="159"/>
      <c r="C1000" s="39"/>
      <c r="D1000" s="42"/>
      <c r="E1000" s="134"/>
    </row>
    <row r="1001" spans="1:7" ht="15" customHeight="1" x14ac:dyDescent="0.2">
      <c r="A1001" s="98"/>
      <c r="B1001" s="104"/>
      <c r="C1001" s="45" t="s">
        <v>40</v>
      </c>
      <c r="D1001" s="90" t="s">
        <v>50</v>
      </c>
      <c r="E1001" s="81" t="s">
        <v>42</v>
      </c>
    </row>
    <row r="1002" spans="1:7" ht="15" customHeight="1" x14ac:dyDescent="0.2">
      <c r="A1002" s="103"/>
      <c r="B1002" s="103"/>
      <c r="C1002" s="91">
        <v>3122</v>
      </c>
      <c r="D1002" s="84" t="s">
        <v>108</v>
      </c>
      <c r="E1002" s="50">
        <v>-200000</v>
      </c>
    </row>
    <row r="1003" spans="1:7" ht="15" customHeight="1" x14ac:dyDescent="0.2">
      <c r="A1003" s="103"/>
      <c r="B1003" s="103"/>
      <c r="C1003" s="91">
        <v>3147</v>
      </c>
      <c r="D1003" s="84" t="s">
        <v>108</v>
      </c>
      <c r="E1003" s="50">
        <v>-300000</v>
      </c>
    </row>
    <row r="1004" spans="1:7" ht="15" customHeight="1" x14ac:dyDescent="0.2">
      <c r="A1004" s="103"/>
      <c r="B1004" s="103"/>
      <c r="C1004" s="91">
        <v>4350</v>
      </c>
      <c r="D1004" s="84" t="s">
        <v>70</v>
      </c>
      <c r="E1004" s="50">
        <v>-288595</v>
      </c>
    </row>
    <row r="1005" spans="1:7" ht="15" customHeight="1" x14ac:dyDescent="0.2">
      <c r="A1005" s="103"/>
      <c r="B1005" s="103"/>
      <c r="C1005" s="91">
        <v>4357</v>
      </c>
      <c r="D1005" s="84" t="s">
        <v>108</v>
      </c>
      <c r="E1005" s="50">
        <f>-288000-850000-2575435.87</f>
        <v>-3713435.87</v>
      </c>
      <c r="G1005" s="58"/>
    </row>
    <row r="1006" spans="1:7" ht="15" customHeight="1" x14ac:dyDescent="0.2">
      <c r="A1006" s="55"/>
      <c r="B1006" s="152"/>
      <c r="C1006" s="52" t="s">
        <v>44</v>
      </c>
      <c r="D1006" s="92"/>
      <c r="E1006" s="93">
        <f>SUM(E1002:E1005)</f>
        <v>-4502030.87</v>
      </c>
    </row>
    <row r="1007" spans="1:7" ht="15" customHeight="1" x14ac:dyDescent="0.2"/>
    <row r="1008" spans="1:7" ht="15" customHeight="1" x14ac:dyDescent="0.25">
      <c r="A1008" s="38" t="s">
        <v>17</v>
      </c>
      <c r="B1008" s="39"/>
      <c r="C1008" s="39"/>
      <c r="D1008" s="44"/>
      <c r="E1008" s="44"/>
    </row>
    <row r="1009" spans="1:5" ht="15" customHeight="1" x14ac:dyDescent="0.2">
      <c r="A1009" s="40" t="s">
        <v>56</v>
      </c>
      <c r="B1009" s="39"/>
      <c r="C1009" s="39"/>
      <c r="D1009" s="39"/>
      <c r="E1009" s="41" t="s">
        <v>117</v>
      </c>
    </row>
    <row r="1010" spans="1:5" ht="15" customHeight="1" x14ac:dyDescent="0.25">
      <c r="A1010" s="158"/>
      <c r="B1010" s="159"/>
      <c r="C1010" s="39"/>
      <c r="D1010" s="42"/>
      <c r="E1010" s="134"/>
    </row>
    <row r="1011" spans="1:5" ht="15" customHeight="1" x14ac:dyDescent="0.2">
      <c r="A1011" s="98"/>
      <c r="B1011" s="104"/>
      <c r="C1011" s="45" t="s">
        <v>40</v>
      </c>
      <c r="D1011" s="90" t="s">
        <v>50</v>
      </c>
      <c r="E1011" s="81" t="s">
        <v>42</v>
      </c>
    </row>
    <row r="1012" spans="1:5" ht="15" customHeight="1" x14ac:dyDescent="0.2">
      <c r="A1012" s="103"/>
      <c r="B1012" s="103"/>
      <c r="C1012" s="91">
        <v>3122</v>
      </c>
      <c r="D1012" s="84" t="s">
        <v>108</v>
      </c>
      <c r="E1012" s="50">
        <f>1242373.76+1500000+353646.63+700000+376581.73</f>
        <v>4172602.1199999996</v>
      </c>
    </row>
    <row r="1013" spans="1:5" ht="15" customHeight="1" x14ac:dyDescent="0.2">
      <c r="A1013" s="103"/>
      <c r="B1013" s="103"/>
      <c r="C1013" s="91">
        <v>3123</v>
      </c>
      <c r="D1013" s="84" t="s">
        <v>108</v>
      </c>
      <c r="E1013" s="50">
        <v>220000</v>
      </c>
    </row>
    <row r="1014" spans="1:5" ht="15" customHeight="1" x14ac:dyDescent="0.2">
      <c r="A1014" s="103"/>
      <c r="B1014" s="103"/>
      <c r="C1014" s="91">
        <v>3529</v>
      </c>
      <c r="D1014" s="84" t="s">
        <v>108</v>
      </c>
      <c r="E1014" s="50">
        <v>109428.75</v>
      </c>
    </row>
    <row r="1015" spans="1:5" ht="15" customHeight="1" x14ac:dyDescent="0.2">
      <c r="A1015" s="55"/>
      <c r="B1015" s="152"/>
      <c r="C1015" s="52" t="s">
        <v>44</v>
      </c>
      <c r="D1015" s="92"/>
      <c r="E1015" s="93">
        <f>SUM(E1012:E1014)</f>
        <v>4502030.8699999992</v>
      </c>
    </row>
    <row r="1016" spans="1:5" ht="15" customHeight="1" x14ac:dyDescent="0.2"/>
    <row r="1017" spans="1:5" ht="15" customHeight="1" x14ac:dyDescent="0.2"/>
    <row r="1018" spans="1:5" ht="15" customHeight="1" x14ac:dyDescent="0.25">
      <c r="A1018" s="34" t="s">
        <v>178</v>
      </c>
    </row>
    <row r="1019" spans="1:5" ht="15" customHeight="1" x14ac:dyDescent="0.2">
      <c r="A1019" s="150" t="s">
        <v>179</v>
      </c>
      <c r="B1019" s="150"/>
      <c r="C1019" s="150"/>
      <c r="D1019" s="150"/>
      <c r="E1019" s="150"/>
    </row>
    <row r="1020" spans="1:5" ht="15" customHeight="1" x14ac:dyDescent="0.2">
      <c r="A1020" s="150"/>
      <c r="B1020" s="150"/>
      <c r="C1020" s="150"/>
      <c r="D1020" s="150"/>
      <c r="E1020" s="150"/>
    </row>
    <row r="1021" spans="1:5" ht="15" customHeight="1" x14ac:dyDescent="0.2">
      <c r="A1021" s="36" t="s">
        <v>180</v>
      </c>
      <c r="B1021" s="36"/>
      <c r="C1021" s="36"/>
      <c r="D1021" s="36"/>
      <c r="E1021" s="36"/>
    </row>
    <row r="1022" spans="1:5" ht="15" customHeight="1" x14ac:dyDescent="0.2">
      <c r="A1022" s="36"/>
      <c r="B1022" s="36"/>
      <c r="C1022" s="36"/>
      <c r="D1022" s="36"/>
      <c r="E1022" s="36"/>
    </row>
    <row r="1023" spans="1:5" ht="15" customHeight="1" x14ac:dyDescent="0.2">
      <c r="A1023" s="36"/>
      <c r="B1023" s="36"/>
      <c r="C1023" s="36"/>
      <c r="D1023" s="36"/>
      <c r="E1023" s="36"/>
    </row>
    <row r="1024" spans="1:5" ht="15" customHeight="1" x14ac:dyDescent="0.2">
      <c r="A1024" s="36"/>
      <c r="B1024" s="36"/>
      <c r="C1024" s="36"/>
      <c r="D1024" s="36"/>
      <c r="E1024" s="36"/>
    </row>
    <row r="1025" spans="1:5" ht="15" customHeight="1" x14ac:dyDescent="0.2">
      <c r="A1025" s="36"/>
      <c r="B1025" s="36"/>
      <c r="C1025" s="36"/>
      <c r="D1025" s="36"/>
      <c r="E1025" s="36"/>
    </row>
    <row r="1026" spans="1:5" ht="15" customHeight="1" x14ac:dyDescent="0.2">
      <c r="A1026" s="36"/>
      <c r="B1026" s="36"/>
      <c r="C1026" s="36"/>
      <c r="D1026" s="36"/>
      <c r="E1026" s="36"/>
    </row>
    <row r="1027" spans="1:5" ht="15" customHeight="1" x14ac:dyDescent="0.2"/>
    <row r="1028" spans="1:5" ht="15" customHeight="1" x14ac:dyDescent="0.25">
      <c r="A1028" s="38" t="s">
        <v>17</v>
      </c>
      <c r="B1028" s="39"/>
      <c r="C1028" s="39"/>
      <c r="D1028" s="44"/>
      <c r="E1028" s="44"/>
    </row>
    <row r="1029" spans="1:5" ht="15" customHeight="1" x14ac:dyDescent="0.2">
      <c r="A1029" s="40" t="s">
        <v>65</v>
      </c>
      <c r="B1029" s="39"/>
      <c r="C1029" s="39"/>
      <c r="D1029" s="39"/>
      <c r="E1029" s="41" t="s">
        <v>181</v>
      </c>
    </row>
    <row r="1030" spans="1:5" ht="15" customHeight="1" x14ac:dyDescent="0.2">
      <c r="A1030" s="42"/>
      <c r="B1030" s="133"/>
      <c r="C1030" s="39"/>
      <c r="D1030" s="42"/>
      <c r="E1030" s="134"/>
    </row>
    <row r="1031" spans="1:5" ht="15" customHeight="1" x14ac:dyDescent="0.2">
      <c r="A1031" s="98"/>
      <c r="B1031" s="98"/>
      <c r="C1031" s="45" t="s">
        <v>40</v>
      </c>
      <c r="D1031" s="90" t="s">
        <v>50</v>
      </c>
      <c r="E1031" s="45" t="s">
        <v>42</v>
      </c>
    </row>
    <row r="1032" spans="1:5" ht="15" customHeight="1" x14ac:dyDescent="0.2">
      <c r="A1032" s="160"/>
      <c r="B1032" s="105"/>
      <c r="C1032" s="91">
        <v>3636</v>
      </c>
      <c r="D1032" s="84" t="s">
        <v>70</v>
      </c>
      <c r="E1032" s="50">
        <v>-70000</v>
      </c>
    </row>
    <row r="1033" spans="1:5" ht="15" customHeight="1" x14ac:dyDescent="0.2">
      <c r="A1033" s="55"/>
      <c r="B1033" s="39"/>
      <c r="C1033" s="52" t="s">
        <v>44</v>
      </c>
      <c r="D1033" s="92"/>
      <c r="E1033" s="93">
        <f>SUM(E1032:E1032)</f>
        <v>-70000</v>
      </c>
    </row>
    <row r="1034" spans="1:5" ht="15" customHeight="1" x14ac:dyDescent="0.2"/>
    <row r="1035" spans="1:5" ht="15" customHeight="1" x14ac:dyDescent="0.25">
      <c r="A1035" s="38" t="s">
        <v>17</v>
      </c>
      <c r="B1035" s="39"/>
      <c r="C1035" s="39"/>
      <c r="D1035" s="44"/>
      <c r="E1035" s="44"/>
    </row>
    <row r="1036" spans="1:5" ht="15" customHeight="1" x14ac:dyDescent="0.2">
      <c r="A1036" s="40" t="s">
        <v>65</v>
      </c>
      <c r="B1036" s="39"/>
      <c r="C1036" s="39"/>
      <c r="D1036" s="39"/>
      <c r="E1036" s="41" t="s">
        <v>107</v>
      </c>
    </row>
    <row r="1037" spans="1:5" ht="15" customHeight="1" x14ac:dyDescent="0.2">
      <c r="A1037" s="42"/>
      <c r="B1037" s="133"/>
      <c r="C1037" s="39"/>
      <c r="D1037" s="42"/>
      <c r="E1037" s="134"/>
    </row>
    <row r="1038" spans="1:5" ht="15" customHeight="1" x14ac:dyDescent="0.2">
      <c r="A1038" s="98"/>
      <c r="B1038" s="98"/>
      <c r="C1038" s="45" t="s">
        <v>40</v>
      </c>
      <c r="D1038" s="90" t="s">
        <v>50</v>
      </c>
      <c r="E1038" s="45" t="s">
        <v>42</v>
      </c>
    </row>
    <row r="1039" spans="1:5" ht="15" customHeight="1" x14ac:dyDescent="0.2">
      <c r="A1039" s="160"/>
      <c r="B1039" s="105"/>
      <c r="C1039" s="91">
        <v>3121</v>
      </c>
      <c r="D1039" s="84" t="s">
        <v>70</v>
      </c>
      <c r="E1039" s="50">
        <v>70000</v>
      </c>
    </row>
    <row r="1040" spans="1:5" ht="15" customHeight="1" x14ac:dyDescent="0.2">
      <c r="A1040" s="55"/>
      <c r="B1040" s="39"/>
      <c r="C1040" s="52" t="s">
        <v>44</v>
      </c>
      <c r="D1040" s="92"/>
      <c r="E1040" s="93">
        <f>SUM(E1039:E1039)</f>
        <v>70000</v>
      </c>
    </row>
    <row r="1041" spans="1:5" ht="15" customHeight="1" x14ac:dyDescent="0.2"/>
    <row r="1042" spans="1:5" ht="15" customHeight="1" x14ac:dyDescent="0.25">
      <c r="A1042" s="34" t="s">
        <v>182</v>
      </c>
    </row>
    <row r="1043" spans="1:5" ht="15" customHeight="1" x14ac:dyDescent="0.2">
      <c r="A1043" s="150" t="s">
        <v>179</v>
      </c>
      <c r="B1043" s="150"/>
      <c r="C1043" s="150"/>
      <c r="D1043" s="150"/>
      <c r="E1043" s="150"/>
    </row>
    <row r="1044" spans="1:5" ht="15" customHeight="1" x14ac:dyDescent="0.2">
      <c r="A1044" s="150"/>
      <c r="B1044" s="150"/>
      <c r="C1044" s="150"/>
      <c r="D1044" s="150"/>
      <c r="E1044" s="150"/>
    </row>
    <row r="1045" spans="1:5" ht="15" customHeight="1" x14ac:dyDescent="0.2">
      <c r="A1045" s="36" t="s">
        <v>183</v>
      </c>
      <c r="B1045" s="36"/>
      <c r="C1045" s="36"/>
      <c r="D1045" s="36"/>
      <c r="E1045" s="36"/>
    </row>
    <row r="1046" spans="1:5" ht="15" customHeight="1" x14ac:dyDescent="0.2">
      <c r="A1046" s="36"/>
      <c r="B1046" s="36"/>
      <c r="C1046" s="36"/>
      <c r="D1046" s="36"/>
      <c r="E1046" s="36"/>
    </row>
    <row r="1047" spans="1:5" ht="15" customHeight="1" x14ac:dyDescent="0.2">
      <c r="A1047" s="36"/>
      <c r="B1047" s="36"/>
      <c r="C1047" s="36"/>
      <c r="D1047" s="36"/>
      <c r="E1047" s="36"/>
    </row>
    <row r="1048" spans="1:5" ht="15" customHeight="1" x14ac:dyDescent="0.2">
      <c r="A1048" s="36"/>
      <c r="B1048" s="36"/>
      <c r="C1048" s="36"/>
      <c r="D1048" s="36"/>
      <c r="E1048" s="36"/>
    </row>
    <row r="1049" spans="1:5" ht="15" customHeight="1" x14ac:dyDescent="0.2">
      <c r="A1049" s="36"/>
      <c r="B1049" s="36"/>
      <c r="C1049" s="36"/>
      <c r="D1049" s="36"/>
      <c r="E1049" s="36"/>
    </row>
    <row r="1050" spans="1:5" ht="15" customHeight="1" x14ac:dyDescent="0.2">
      <c r="A1050" s="36"/>
      <c r="B1050" s="36"/>
      <c r="C1050" s="36"/>
      <c r="D1050" s="36"/>
      <c r="E1050" s="36"/>
    </row>
    <row r="1051" spans="1:5" ht="15" customHeight="1" x14ac:dyDescent="0.2">
      <c r="A1051" s="36"/>
      <c r="B1051" s="36"/>
      <c r="C1051" s="36"/>
      <c r="D1051" s="36"/>
      <c r="E1051" s="36"/>
    </row>
    <row r="1052" spans="1:5" ht="15" customHeight="1" x14ac:dyDescent="0.2">
      <c r="A1052" s="36"/>
      <c r="B1052" s="36"/>
      <c r="C1052" s="36"/>
      <c r="D1052" s="36"/>
      <c r="E1052" s="36"/>
    </row>
    <row r="1053" spans="1:5" ht="15" customHeight="1" x14ac:dyDescent="0.2">
      <c r="A1053" s="36"/>
      <c r="B1053" s="36"/>
      <c r="C1053" s="36"/>
      <c r="D1053" s="36"/>
      <c r="E1053" s="36"/>
    </row>
    <row r="1054" spans="1:5" ht="15" customHeight="1" x14ac:dyDescent="0.2">
      <c r="A1054" s="111"/>
      <c r="B1054" s="111"/>
      <c r="C1054" s="111"/>
      <c r="D1054" s="111"/>
      <c r="E1054" s="111"/>
    </row>
    <row r="1055" spans="1:5" ht="15" customHeight="1" x14ac:dyDescent="0.25">
      <c r="A1055" s="38" t="s">
        <v>17</v>
      </c>
      <c r="B1055" s="39"/>
      <c r="C1055" s="39"/>
      <c r="D1055" s="44"/>
      <c r="E1055" s="44"/>
    </row>
    <row r="1056" spans="1:5" ht="15" customHeight="1" x14ac:dyDescent="0.2">
      <c r="A1056" s="40" t="s">
        <v>65</v>
      </c>
      <c r="B1056" s="39"/>
      <c r="C1056" s="39"/>
      <c r="D1056" s="39"/>
      <c r="E1056" s="41" t="s">
        <v>107</v>
      </c>
    </row>
    <row r="1057" spans="1:5" ht="15" customHeight="1" x14ac:dyDescent="0.2">
      <c r="A1057" s="42"/>
      <c r="B1057" s="133"/>
      <c r="C1057" s="39"/>
      <c r="D1057" s="42"/>
      <c r="E1057" s="134"/>
    </row>
    <row r="1058" spans="1:5" ht="15" customHeight="1" x14ac:dyDescent="0.2">
      <c r="A1058" s="98"/>
      <c r="B1058" s="98"/>
      <c r="C1058" s="45" t="s">
        <v>40</v>
      </c>
      <c r="D1058" s="90" t="s">
        <v>50</v>
      </c>
      <c r="E1058" s="45" t="s">
        <v>42</v>
      </c>
    </row>
    <row r="1059" spans="1:5" ht="15" customHeight="1" x14ac:dyDescent="0.2">
      <c r="A1059" s="160"/>
      <c r="B1059" s="105"/>
      <c r="C1059" s="91">
        <v>3122</v>
      </c>
      <c r="D1059" s="84" t="s">
        <v>108</v>
      </c>
      <c r="E1059" s="50">
        <f>-166116.83-22346.37</f>
        <v>-188463.19999999998</v>
      </c>
    </row>
    <row r="1060" spans="1:5" ht="15" customHeight="1" x14ac:dyDescent="0.2">
      <c r="A1060" s="160"/>
      <c r="B1060" s="105"/>
      <c r="C1060" s="91">
        <v>3122</v>
      </c>
      <c r="D1060" s="84" t="s">
        <v>70</v>
      </c>
      <c r="E1060" s="50">
        <f>22346.37+166116.83</f>
        <v>188463.19999999998</v>
      </c>
    </row>
    <row r="1061" spans="1:5" ht="15" customHeight="1" x14ac:dyDescent="0.2">
      <c r="A1061" s="55"/>
      <c r="B1061" s="39"/>
      <c r="C1061" s="52" t="s">
        <v>44</v>
      </c>
      <c r="D1061" s="92"/>
      <c r="E1061" s="93">
        <f>SUM(E1059:E1060)</f>
        <v>0</v>
      </c>
    </row>
    <row r="1062" spans="1:5" ht="15" customHeight="1" x14ac:dyDescent="0.2"/>
    <row r="1063" spans="1:5" ht="15" customHeight="1" x14ac:dyDescent="0.2"/>
    <row r="1064" spans="1:5" ht="15" customHeight="1" x14ac:dyDescent="0.25">
      <c r="A1064" s="34" t="s">
        <v>184</v>
      </c>
    </row>
    <row r="1065" spans="1:5" ht="15" customHeight="1" x14ac:dyDescent="0.2">
      <c r="A1065" s="150" t="s">
        <v>185</v>
      </c>
      <c r="B1065" s="150"/>
      <c r="C1065" s="150"/>
      <c r="D1065" s="150"/>
      <c r="E1065" s="150"/>
    </row>
    <row r="1066" spans="1:5" ht="15" customHeight="1" x14ac:dyDescent="0.2">
      <c r="A1066" s="150"/>
      <c r="B1066" s="150"/>
      <c r="C1066" s="150"/>
      <c r="D1066" s="150"/>
      <c r="E1066" s="150"/>
    </row>
    <row r="1067" spans="1:5" ht="15" customHeight="1" x14ac:dyDescent="0.2">
      <c r="A1067" s="36" t="s">
        <v>186</v>
      </c>
      <c r="B1067" s="36"/>
      <c r="C1067" s="36"/>
      <c r="D1067" s="36"/>
      <c r="E1067" s="36"/>
    </row>
    <row r="1068" spans="1:5" ht="15" customHeight="1" x14ac:dyDescent="0.2">
      <c r="A1068" s="36"/>
      <c r="B1068" s="36"/>
      <c r="C1068" s="36"/>
      <c r="D1068" s="36"/>
      <c r="E1068" s="36"/>
    </row>
    <row r="1069" spans="1:5" ht="15" customHeight="1" x14ac:dyDescent="0.2">
      <c r="A1069" s="36"/>
      <c r="B1069" s="36"/>
      <c r="C1069" s="36"/>
      <c r="D1069" s="36"/>
      <c r="E1069" s="36"/>
    </row>
    <row r="1070" spans="1:5" ht="15" customHeight="1" x14ac:dyDescent="0.2">
      <c r="A1070" s="36"/>
      <c r="B1070" s="36"/>
      <c r="C1070" s="36"/>
      <c r="D1070" s="36"/>
      <c r="E1070" s="36"/>
    </row>
    <row r="1071" spans="1:5" ht="15" customHeight="1" x14ac:dyDescent="0.2">
      <c r="A1071" s="36"/>
      <c r="B1071" s="36"/>
      <c r="C1071" s="36"/>
      <c r="D1071" s="36"/>
      <c r="E1071" s="36"/>
    </row>
    <row r="1072" spans="1:5" ht="15" customHeight="1" x14ac:dyDescent="0.2">
      <c r="A1072" s="36"/>
      <c r="B1072" s="36"/>
      <c r="C1072" s="36"/>
      <c r="D1072" s="36"/>
      <c r="E1072" s="36"/>
    </row>
    <row r="1073" spans="1:5" ht="15" customHeight="1" x14ac:dyDescent="0.2">
      <c r="A1073" s="36"/>
      <c r="B1073" s="36"/>
      <c r="C1073" s="36"/>
      <c r="D1073" s="36"/>
      <c r="E1073" s="36"/>
    </row>
    <row r="1074" spans="1:5" ht="15" customHeight="1" x14ac:dyDescent="0.2">
      <c r="A1074" s="36"/>
      <c r="B1074" s="36"/>
      <c r="C1074" s="36"/>
      <c r="D1074" s="36"/>
      <c r="E1074" s="36"/>
    </row>
    <row r="1075" spans="1:5" ht="15" customHeight="1" x14ac:dyDescent="0.2">
      <c r="A1075" s="36"/>
      <c r="B1075" s="36"/>
      <c r="C1075" s="36"/>
      <c r="D1075" s="36"/>
      <c r="E1075" s="36"/>
    </row>
    <row r="1076" spans="1:5" ht="15" customHeight="1" x14ac:dyDescent="0.2"/>
    <row r="1077" spans="1:5" ht="15" customHeight="1" x14ac:dyDescent="0.25">
      <c r="A1077" s="96" t="s">
        <v>17</v>
      </c>
      <c r="B1077" s="60"/>
      <c r="C1077" s="60"/>
      <c r="D1077" s="60"/>
      <c r="E1077" s="44"/>
    </row>
    <row r="1078" spans="1:5" ht="15" customHeight="1" x14ac:dyDescent="0.2">
      <c r="A1078" s="97" t="s">
        <v>83</v>
      </c>
      <c r="B1078" s="116"/>
      <c r="C1078" s="116"/>
      <c r="D1078" s="116"/>
      <c r="E1078" s="44" t="s">
        <v>84</v>
      </c>
    </row>
    <row r="1079" spans="1:5" ht="15" customHeight="1" x14ac:dyDescent="0.2"/>
    <row r="1080" spans="1:5" ht="15" customHeight="1" x14ac:dyDescent="0.2">
      <c r="B1080" s="45" t="s">
        <v>39</v>
      </c>
      <c r="C1080" s="79" t="s">
        <v>40</v>
      </c>
      <c r="D1080" s="122" t="s">
        <v>41</v>
      </c>
      <c r="E1080" s="81" t="s">
        <v>42</v>
      </c>
    </row>
    <row r="1081" spans="1:5" ht="15" customHeight="1" x14ac:dyDescent="0.2">
      <c r="B1081" s="47">
        <v>307</v>
      </c>
      <c r="C1081" s="91"/>
      <c r="D1081" s="72" t="s">
        <v>121</v>
      </c>
      <c r="E1081" s="50">
        <v>-600000</v>
      </c>
    </row>
    <row r="1082" spans="1:5" ht="15" customHeight="1" x14ac:dyDescent="0.2">
      <c r="B1082" s="47">
        <v>300</v>
      </c>
      <c r="C1082" s="91"/>
      <c r="D1082" s="72" t="s">
        <v>121</v>
      </c>
      <c r="E1082" s="50">
        <v>600000</v>
      </c>
    </row>
    <row r="1083" spans="1:5" ht="15" customHeight="1" x14ac:dyDescent="0.2">
      <c r="B1083" s="124"/>
      <c r="C1083" s="87" t="s">
        <v>44</v>
      </c>
      <c r="D1083" s="125"/>
      <c r="E1083" s="126">
        <f>SUM(E1081:E1082)</f>
        <v>0</v>
      </c>
    </row>
    <row r="1084" spans="1:5" ht="15" customHeight="1" x14ac:dyDescent="0.2"/>
    <row r="1085" spans="1:5" ht="15" customHeight="1" x14ac:dyDescent="0.2"/>
    <row r="1086" spans="1:5" ht="15" customHeight="1" x14ac:dyDescent="0.2"/>
    <row r="1087" spans="1:5" ht="15" customHeight="1" x14ac:dyDescent="0.2"/>
    <row r="1088" spans="1:5" ht="15" customHeight="1" x14ac:dyDescent="0.2"/>
    <row r="1089" spans="1:5" ht="15" customHeight="1" x14ac:dyDescent="0.2"/>
    <row r="1090" spans="1:5" ht="15" customHeight="1" x14ac:dyDescent="0.2"/>
    <row r="1091" spans="1:5" ht="15" customHeight="1" x14ac:dyDescent="0.2"/>
    <row r="1092" spans="1:5" ht="15" customHeight="1" x14ac:dyDescent="0.2"/>
    <row r="1093" spans="1:5" ht="15" customHeight="1" x14ac:dyDescent="0.2"/>
    <row r="1094" spans="1:5" ht="15" customHeight="1" x14ac:dyDescent="0.25">
      <c r="A1094" s="34" t="s">
        <v>187</v>
      </c>
    </row>
    <row r="1095" spans="1:5" ht="15" customHeight="1" x14ac:dyDescent="0.2">
      <c r="A1095" s="150" t="s">
        <v>185</v>
      </c>
      <c r="B1095" s="150"/>
      <c r="C1095" s="150"/>
      <c r="D1095" s="150"/>
      <c r="E1095" s="150"/>
    </row>
    <row r="1096" spans="1:5" ht="15" customHeight="1" x14ac:dyDescent="0.2">
      <c r="A1096" s="150"/>
      <c r="B1096" s="150"/>
      <c r="C1096" s="150"/>
      <c r="D1096" s="150"/>
      <c r="E1096" s="150"/>
    </row>
    <row r="1097" spans="1:5" ht="15" customHeight="1" x14ac:dyDescent="0.2">
      <c r="A1097" s="36" t="s">
        <v>188</v>
      </c>
      <c r="B1097" s="36"/>
      <c r="C1097" s="36"/>
      <c r="D1097" s="36"/>
      <c r="E1097" s="36"/>
    </row>
    <row r="1098" spans="1:5" ht="15" customHeight="1" x14ac:dyDescent="0.2">
      <c r="A1098" s="36"/>
      <c r="B1098" s="36"/>
      <c r="C1098" s="36"/>
      <c r="D1098" s="36"/>
      <c r="E1098" s="36"/>
    </row>
    <row r="1099" spans="1:5" ht="15" customHeight="1" x14ac:dyDescent="0.2">
      <c r="A1099" s="36"/>
      <c r="B1099" s="36"/>
      <c r="C1099" s="36"/>
      <c r="D1099" s="36"/>
      <c r="E1099" s="36"/>
    </row>
    <row r="1100" spans="1:5" ht="15" customHeight="1" x14ac:dyDescent="0.2">
      <c r="A1100" s="36"/>
      <c r="B1100" s="36"/>
      <c r="C1100" s="36"/>
      <c r="D1100" s="36"/>
      <c r="E1100" s="36"/>
    </row>
    <row r="1101" spans="1:5" ht="15" customHeight="1" x14ac:dyDescent="0.2">
      <c r="A1101" s="36"/>
      <c r="B1101" s="36"/>
      <c r="C1101" s="36"/>
      <c r="D1101" s="36"/>
      <c r="E1101" s="36"/>
    </row>
    <row r="1102" spans="1:5" ht="15" customHeight="1" x14ac:dyDescent="0.2">
      <c r="A1102" s="36"/>
      <c r="B1102" s="36"/>
      <c r="C1102" s="36"/>
      <c r="D1102" s="36"/>
      <c r="E1102" s="36"/>
    </row>
    <row r="1103" spans="1:5" ht="15" customHeight="1" x14ac:dyDescent="0.2">
      <c r="A1103" s="36"/>
      <c r="B1103" s="36"/>
      <c r="C1103" s="36"/>
      <c r="D1103" s="36"/>
      <c r="E1103" s="36"/>
    </row>
    <row r="1104" spans="1:5" ht="15" customHeight="1" x14ac:dyDescent="0.2">
      <c r="A1104" s="36"/>
      <c r="B1104" s="36"/>
      <c r="C1104" s="36"/>
      <c r="D1104" s="36"/>
      <c r="E1104" s="36"/>
    </row>
    <row r="1105" spans="1:5" ht="15" customHeight="1" x14ac:dyDescent="0.2"/>
    <row r="1106" spans="1:5" ht="15" customHeight="1" x14ac:dyDescent="0.25">
      <c r="A1106" s="96" t="s">
        <v>17</v>
      </c>
      <c r="B1106" s="60"/>
      <c r="C1106" s="60"/>
      <c r="D1106" s="60"/>
      <c r="E1106" s="44"/>
    </row>
    <row r="1107" spans="1:5" ht="15" customHeight="1" x14ac:dyDescent="0.2">
      <c r="A1107" s="97" t="s">
        <v>83</v>
      </c>
      <c r="B1107" s="116"/>
      <c r="C1107" s="116"/>
      <c r="D1107" s="116"/>
      <c r="E1107" s="44" t="s">
        <v>84</v>
      </c>
    </row>
    <row r="1108" spans="1:5" ht="15" customHeight="1" x14ac:dyDescent="0.2"/>
    <row r="1109" spans="1:5" ht="15" customHeight="1" x14ac:dyDescent="0.2">
      <c r="B1109" s="45" t="s">
        <v>39</v>
      </c>
      <c r="C1109" s="79" t="s">
        <v>40</v>
      </c>
      <c r="D1109" s="122" t="s">
        <v>41</v>
      </c>
      <c r="E1109" s="81" t="s">
        <v>42</v>
      </c>
    </row>
    <row r="1110" spans="1:5" ht="15" customHeight="1" x14ac:dyDescent="0.2">
      <c r="B1110" s="47">
        <v>307</v>
      </c>
      <c r="C1110" s="91"/>
      <c r="D1110" s="72" t="s">
        <v>121</v>
      </c>
      <c r="E1110" s="50">
        <v>-652000</v>
      </c>
    </row>
    <row r="1111" spans="1:5" ht="15" customHeight="1" x14ac:dyDescent="0.2">
      <c r="B1111" s="47">
        <v>300</v>
      </c>
      <c r="C1111" s="91"/>
      <c r="D1111" s="72" t="s">
        <v>121</v>
      </c>
      <c r="E1111" s="50">
        <v>652000</v>
      </c>
    </row>
    <row r="1112" spans="1:5" ht="15" customHeight="1" x14ac:dyDescent="0.2">
      <c r="B1112" s="124"/>
      <c r="C1112" s="87" t="s">
        <v>44</v>
      </c>
      <c r="D1112" s="125"/>
      <c r="E1112" s="126">
        <f>SUM(E1110:E1111)</f>
        <v>0</v>
      </c>
    </row>
    <row r="1113" spans="1:5" ht="15" customHeight="1" x14ac:dyDescent="0.2"/>
    <row r="1114" spans="1:5" ht="15" customHeight="1" x14ac:dyDescent="0.2"/>
    <row r="1115" spans="1:5" ht="15" customHeight="1" x14ac:dyDescent="0.25">
      <c r="A1115" s="34" t="s">
        <v>189</v>
      </c>
    </row>
    <row r="1116" spans="1:5" ht="15" customHeight="1" x14ac:dyDescent="0.2">
      <c r="A1116" s="150" t="s">
        <v>185</v>
      </c>
      <c r="B1116" s="150"/>
      <c r="C1116" s="150"/>
      <c r="D1116" s="150"/>
      <c r="E1116" s="150"/>
    </row>
    <row r="1117" spans="1:5" ht="15" customHeight="1" x14ac:dyDescent="0.2">
      <c r="A1117" s="150"/>
      <c r="B1117" s="150"/>
      <c r="C1117" s="150"/>
      <c r="D1117" s="150"/>
      <c r="E1117" s="150"/>
    </row>
    <row r="1118" spans="1:5" ht="15" customHeight="1" x14ac:dyDescent="0.2">
      <c r="A1118" s="36" t="s">
        <v>190</v>
      </c>
      <c r="B1118" s="36"/>
      <c r="C1118" s="36"/>
      <c r="D1118" s="36"/>
      <c r="E1118" s="36"/>
    </row>
    <row r="1119" spans="1:5" ht="15" customHeight="1" x14ac:dyDescent="0.2">
      <c r="A1119" s="36"/>
      <c r="B1119" s="36"/>
      <c r="C1119" s="36"/>
      <c r="D1119" s="36"/>
      <c r="E1119" s="36"/>
    </row>
    <row r="1120" spans="1:5" ht="15" customHeight="1" x14ac:dyDescent="0.2">
      <c r="A1120" s="36"/>
      <c r="B1120" s="36"/>
      <c r="C1120" s="36"/>
      <c r="D1120" s="36"/>
      <c r="E1120" s="36"/>
    </row>
    <row r="1121" spans="1:5" ht="15" customHeight="1" x14ac:dyDescent="0.2">
      <c r="A1121" s="36"/>
      <c r="B1121" s="36"/>
      <c r="C1121" s="36"/>
      <c r="D1121" s="36"/>
      <c r="E1121" s="36"/>
    </row>
    <row r="1122" spans="1:5" ht="15" customHeight="1" x14ac:dyDescent="0.2">
      <c r="A1122" s="36"/>
      <c r="B1122" s="36"/>
      <c r="C1122" s="36"/>
      <c r="D1122" s="36"/>
      <c r="E1122" s="36"/>
    </row>
    <row r="1123" spans="1:5" ht="15" customHeight="1" x14ac:dyDescent="0.2">
      <c r="A1123" s="36"/>
      <c r="B1123" s="36"/>
      <c r="C1123" s="36"/>
      <c r="D1123" s="36"/>
      <c r="E1123" s="36"/>
    </row>
    <row r="1124" spans="1:5" ht="15" customHeight="1" x14ac:dyDescent="0.2">
      <c r="A1124" s="36"/>
      <c r="B1124" s="36"/>
      <c r="C1124" s="36"/>
      <c r="D1124" s="36"/>
      <c r="E1124" s="36"/>
    </row>
    <row r="1125" spans="1:5" ht="15" customHeight="1" x14ac:dyDescent="0.2">
      <c r="A1125" s="36"/>
      <c r="B1125" s="36"/>
      <c r="C1125" s="36"/>
      <c r="D1125" s="36"/>
      <c r="E1125" s="36"/>
    </row>
    <row r="1126" spans="1:5" ht="15" customHeight="1" x14ac:dyDescent="0.2"/>
    <row r="1127" spans="1:5" ht="15" customHeight="1" x14ac:dyDescent="0.25">
      <c r="A1127" s="96" t="s">
        <v>17</v>
      </c>
      <c r="B1127" s="60"/>
      <c r="C1127" s="60"/>
      <c r="D1127" s="60"/>
      <c r="E1127" s="44"/>
    </row>
    <row r="1128" spans="1:5" ht="15" customHeight="1" x14ac:dyDescent="0.2">
      <c r="A1128" s="97" t="s">
        <v>83</v>
      </c>
      <c r="B1128" s="116"/>
      <c r="C1128" s="116"/>
      <c r="D1128" s="116"/>
      <c r="E1128" s="44" t="s">
        <v>84</v>
      </c>
    </row>
    <row r="1129" spans="1:5" ht="15" customHeight="1" x14ac:dyDescent="0.2"/>
    <row r="1130" spans="1:5" ht="15" customHeight="1" x14ac:dyDescent="0.2">
      <c r="B1130" s="45" t="s">
        <v>39</v>
      </c>
      <c r="C1130" s="79" t="s">
        <v>40</v>
      </c>
      <c r="D1130" s="122" t="s">
        <v>41</v>
      </c>
      <c r="E1130" s="81" t="s">
        <v>42</v>
      </c>
    </row>
    <row r="1131" spans="1:5" ht="15" customHeight="1" x14ac:dyDescent="0.2">
      <c r="B1131" s="47">
        <v>307</v>
      </c>
      <c r="C1131" s="91"/>
      <c r="D1131" s="72" t="s">
        <v>121</v>
      </c>
      <c r="E1131" s="50">
        <v>-299134</v>
      </c>
    </row>
    <row r="1132" spans="1:5" ht="15" customHeight="1" x14ac:dyDescent="0.2">
      <c r="B1132" s="47">
        <v>300</v>
      </c>
      <c r="C1132" s="91"/>
      <c r="D1132" s="72" t="s">
        <v>121</v>
      </c>
      <c r="E1132" s="50">
        <v>299134</v>
      </c>
    </row>
    <row r="1133" spans="1:5" ht="15" customHeight="1" x14ac:dyDescent="0.2">
      <c r="B1133" s="124"/>
      <c r="C1133" s="87" t="s">
        <v>44</v>
      </c>
      <c r="D1133" s="125"/>
      <c r="E1133" s="126">
        <f>SUM(E1131:E1132)</f>
        <v>0</v>
      </c>
    </row>
    <row r="1134" spans="1:5" ht="15" customHeight="1" x14ac:dyDescent="0.2"/>
    <row r="1135" spans="1:5" ht="15" customHeight="1" x14ac:dyDescent="0.2"/>
    <row r="1136" spans="1:5" ht="15" customHeight="1" x14ac:dyDescent="0.2"/>
    <row r="1137" spans="1:5" ht="15" customHeight="1" x14ac:dyDescent="0.2"/>
    <row r="1138" spans="1:5" ht="15" customHeight="1" x14ac:dyDescent="0.2"/>
    <row r="1139" spans="1:5" ht="15" customHeight="1" x14ac:dyDescent="0.2"/>
    <row r="1140" spans="1:5" ht="15" customHeight="1" x14ac:dyDescent="0.2"/>
    <row r="1141" spans="1:5" ht="15" customHeight="1" x14ac:dyDescent="0.2"/>
    <row r="1142" spans="1:5" ht="15" customHeight="1" x14ac:dyDescent="0.2"/>
    <row r="1143" spans="1:5" ht="15" customHeight="1" x14ac:dyDescent="0.2"/>
    <row r="1144" spans="1:5" ht="15" customHeight="1" x14ac:dyDescent="0.2"/>
    <row r="1145" spans="1:5" ht="15" customHeight="1" x14ac:dyDescent="0.2"/>
    <row r="1146" spans="1:5" ht="15" customHeight="1" x14ac:dyDescent="0.25">
      <c r="A1146" s="34" t="s">
        <v>191</v>
      </c>
    </row>
    <row r="1147" spans="1:5" ht="15" customHeight="1" x14ac:dyDescent="0.2">
      <c r="A1147" s="150" t="s">
        <v>185</v>
      </c>
      <c r="B1147" s="150"/>
      <c r="C1147" s="150"/>
      <c r="D1147" s="150"/>
      <c r="E1147" s="150"/>
    </row>
    <row r="1148" spans="1:5" ht="15" customHeight="1" x14ac:dyDescent="0.2">
      <c r="A1148" s="150"/>
      <c r="B1148" s="150"/>
      <c r="C1148" s="150"/>
      <c r="D1148" s="150"/>
      <c r="E1148" s="150"/>
    </row>
    <row r="1149" spans="1:5" ht="15" customHeight="1" x14ac:dyDescent="0.2">
      <c r="A1149" s="36" t="s">
        <v>192</v>
      </c>
      <c r="B1149" s="36"/>
      <c r="C1149" s="36"/>
      <c r="D1149" s="36"/>
      <c r="E1149" s="36"/>
    </row>
    <row r="1150" spans="1:5" ht="15" customHeight="1" x14ac:dyDescent="0.2">
      <c r="A1150" s="36"/>
      <c r="B1150" s="36"/>
      <c r="C1150" s="36"/>
      <c r="D1150" s="36"/>
      <c r="E1150" s="36"/>
    </row>
    <row r="1151" spans="1:5" ht="15" customHeight="1" x14ac:dyDescent="0.2">
      <c r="A1151" s="36"/>
      <c r="B1151" s="36"/>
      <c r="C1151" s="36"/>
      <c r="D1151" s="36"/>
      <c r="E1151" s="36"/>
    </row>
    <row r="1152" spans="1:5" ht="15" customHeight="1" x14ac:dyDescent="0.2">
      <c r="A1152" s="36"/>
      <c r="B1152" s="36"/>
      <c r="C1152" s="36"/>
      <c r="D1152" s="36"/>
      <c r="E1152" s="36"/>
    </row>
    <row r="1153" spans="1:5" ht="15" customHeight="1" x14ac:dyDescent="0.2">
      <c r="A1153" s="36"/>
      <c r="B1153" s="36"/>
      <c r="C1153" s="36"/>
      <c r="D1153" s="36"/>
      <c r="E1153" s="36"/>
    </row>
    <row r="1154" spans="1:5" ht="15" customHeight="1" x14ac:dyDescent="0.2">
      <c r="A1154" s="36"/>
      <c r="B1154" s="36"/>
      <c r="C1154" s="36"/>
      <c r="D1154" s="36"/>
      <c r="E1154" s="36"/>
    </row>
    <row r="1155" spans="1:5" ht="15" customHeight="1" x14ac:dyDescent="0.2">
      <c r="A1155" s="36"/>
      <c r="B1155" s="36"/>
      <c r="C1155" s="36"/>
      <c r="D1155" s="36"/>
      <c r="E1155" s="36"/>
    </row>
    <row r="1156" spans="1:5" ht="15" customHeight="1" x14ac:dyDescent="0.2">
      <c r="A1156" s="36"/>
      <c r="B1156" s="36"/>
      <c r="C1156" s="36"/>
      <c r="D1156" s="36"/>
      <c r="E1156" s="36"/>
    </row>
    <row r="1157" spans="1:5" ht="15" customHeight="1" x14ac:dyDescent="0.2"/>
    <row r="1158" spans="1:5" ht="15" customHeight="1" x14ac:dyDescent="0.25">
      <c r="A1158" s="96" t="s">
        <v>17</v>
      </c>
      <c r="B1158" s="60"/>
      <c r="C1158" s="60"/>
      <c r="D1158" s="60"/>
      <c r="E1158" s="44"/>
    </row>
    <row r="1159" spans="1:5" ht="15" customHeight="1" x14ac:dyDescent="0.2">
      <c r="A1159" s="97" t="s">
        <v>83</v>
      </c>
      <c r="B1159" s="116"/>
      <c r="C1159" s="116"/>
      <c r="D1159" s="116"/>
      <c r="E1159" s="44" t="s">
        <v>84</v>
      </c>
    </row>
    <row r="1160" spans="1:5" ht="15" customHeight="1" x14ac:dyDescent="0.2"/>
    <row r="1161" spans="1:5" ht="15" customHeight="1" x14ac:dyDescent="0.2">
      <c r="B1161" s="45" t="s">
        <v>39</v>
      </c>
      <c r="C1161" s="79" t="s">
        <v>40</v>
      </c>
      <c r="D1161" s="122" t="s">
        <v>41</v>
      </c>
      <c r="E1161" s="81" t="s">
        <v>42</v>
      </c>
    </row>
    <row r="1162" spans="1:5" ht="15" customHeight="1" x14ac:dyDescent="0.2">
      <c r="B1162" s="47">
        <v>300</v>
      </c>
      <c r="C1162" s="91"/>
      <c r="D1162" s="72" t="s">
        <v>121</v>
      </c>
      <c r="E1162" s="50">
        <v>-5000</v>
      </c>
    </row>
    <row r="1163" spans="1:5" ht="15" customHeight="1" x14ac:dyDescent="0.2">
      <c r="B1163" s="47">
        <v>301</v>
      </c>
      <c r="C1163" s="91"/>
      <c r="D1163" s="72" t="s">
        <v>121</v>
      </c>
      <c r="E1163" s="50">
        <v>5000</v>
      </c>
    </row>
    <row r="1164" spans="1:5" ht="15" customHeight="1" x14ac:dyDescent="0.2">
      <c r="B1164" s="124"/>
      <c r="C1164" s="87" t="s">
        <v>44</v>
      </c>
      <c r="D1164" s="125"/>
      <c r="E1164" s="126">
        <f>SUM(E1162:E1163)</f>
        <v>0</v>
      </c>
    </row>
    <row r="1165" spans="1:5" ht="15" customHeight="1" x14ac:dyDescent="0.2"/>
    <row r="1166" spans="1:5" ht="15" customHeight="1" x14ac:dyDescent="0.2"/>
    <row r="1167" spans="1:5" ht="15" customHeight="1" x14ac:dyDescent="0.25">
      <c r="A1167" s="34" t="s">
        <v>193</v>
      </c>
    </row>
    <row r="1168" spans="1:5" ht="15" customHeight="1" x14ac:dyDescent="0.2">
      <c r="A1168" s="150" t="s">
        <v>185</v>
      </c>
      <c r="B1168" s="150"/>
      <c r="C1168" s="150"/>
      <c r="D1168" s="150"/>
      <c r="E1168" s="150"/>
    </row>
    <row r="1169" spans="1:5" ht="15" customHeight="1" x14ac:dyDescent="0.2">
      <c r="A1169" s="150"/>
      <c r="B1169" s="150"/>
      <c r="C1169" s="150"/>
      <c r="D1169" s="150"/>
      <c r="E1169" s="150"/>
    </row>
    <row r="1170" spans="1:5" ht="15" customHeight="1" x14ac:dyDescent="0.2">
      <c r="A1170" s="36" t="s">
        <v>194</v>
      </c>
      <c r="B1170" s="36"/>
      <c r="C1170" s="36"/>
      <c r="D1170" s="36"/>
      <c r="E1170" s="36"/>
    </row>
    <row r="1171" spans="1:5" ht="15" customHeight="1" x14ac:dyDescent="0.2">
      <c r="A1171" s="36"/>
      <c r="B1171" s="36"/>
      <c r="C1171" s="36"/>
      <c r="D1171" s="36"/>
      <c r="E1171" s="36"/>
    </row>
    <row r="1172" spans="1:5" ht="15" customHeight="1" x14ac:dyDescent="0.2">
      <c r="A1172" s="36"/>
      <c r="B1172" s="36"/>
      <c r="C1172" s="36"/>
      <c r="D1172" s="36"/>
      <c r="E1172" s="36"/>
    </row>
    <row r="1173" spans="1:5" ht="15" customHeight="1" x14ac:dyDescent="0.2">
      <c r="A1173" s="36"/>
      <c r="B1173" s="36"/>
      <c r="C1173" s="36"/>
      <c r="D1173" s="36"/>
      <c r="E1173" s="36"/>
    </row>
    <row r="1174" spans="1:5" ht="15" customHeight="1" x14ac:dyDescent="0.2">
      <c r="A1174" s="36"/>
      <c r="B1174" s="36"/>
      <c r="C1174" s="36"/>
      <c r="D1174" s="36"/>
      <c r="E1174" s="36"/>
    </row>
    <row r="1175" spans="1:5" ht="15" customHeight="1" x14ac:dyDescent="0.2">
      <c r="A1175" s="36"/>
      <c r="B1175" s="36"/>
      <c r="C1175" s="36"/>
      <c r="D1175" s="36"/>
      <c r="E1175" s="36"/>
    </row>
    <row r="1176" spans="1:5" ht="15" customHeight="1" x14ac:dyDescent="0.2">
      <c r="A1176" s="36"/>
      <c r="B1176" s="36"/>
      <c r="C1176" s="36"/>
      <c r="D1176" s="36"/>
      <c r="E1176" s="36"/>
    </row>
    <row r="1177" spans="1:5" ht="15" customHeight="1" x14ac:dyDescent="0.2">
      <c r="A1177" s="36"/>
      <c r="B1177" s="36"/>
      <c r="C1177" s="36"/>
      <c r="D1177" s="36"/>
      <c r="E1177" s="36"/>
    </row>
    <row r="1178" spans="1:5" ht="15" customHeight="1" x14ac:dyDescent="0.2">
      <c r="A1178" s="36"/>
      <c r="B1178" s="36"/>
      <c r="C1178" s="36"/>
      <c r="D1178" s="36"/>
      <c r="E1178" s="36"/>
    </row>
    <row r="1179" spans="1:5" ht="15" customHeight="1" x14ac:dyDescent="0.2"/>
    <row r="1180" spans="1:5" ht="15" customHeight="1" x14ac:dyDescent="0.25">
      <c r="A1180" s="96" t="s">
        <v>17</v>
      </c>
      <c r="B1180" s="60"/>
      <c r="C1180" s="60"/>
      <c r="D1180" s="60"/>
      <c r="E1180" s="44"/>
    </row>
    <row r="1181" spans="1:5" ht="15" customHeight="1" x14ac:dyDescent="0.2">
      <c r="A1181" s="97" t="s">
        <v>83</v>
      </c>
      <c r="B1181" s="116"/>
      <c r="C1181" s="116"/>
      <c r="D1181" s="116"/>
      <c r="E1181" s="44" t="s">
        <v>84</v>
      </c>
    </row>
    <row r="1182" spans="1:5" ht="15" customHeight="1" x14ac:dyDescent="0.2"/>
    <row r="1183" spans="1:5" ht="15" customHeight="1" x14ac:dyDescent="0.2">
      <c r="B1183" s="45" t="s">
        <v>39</v>
      </c>
      <c r="C1183" s="79" t="s">
        <v>40</v>
      </c>
      <c r="D1183" s="122" t="s">
        <v>41</v>
      </c>
      <c r="E1183" s="81" t="s">
        <v>42</v>
      </c>
    </row>
    <row r="1184" spans="1:5" ht="15" customHeight="1" x14ac:dyDescent="0.2">
      <c r="B1184" s="47">
        <v>307</v>
      </c>
      <c r="C1184" s="91"/>
      <c r="D1184" s="72" t="s">
        <v>121</v>
      </c>
      <c r="E1184" s="50">
        <v>-150000</v>
      </c>
    </row>
    <row r="1185" spans="1:5" ht="15" customHeight="1" x14ac:dyDescent="0.2">
      <c r="B1185" s="47">
        <v>303</v>
      </c>
      <c r="C1185" s="91"/>
      <c r="D1185" s="72" t="s">
        <v>121</v>
      </c>
      <c r="E1185" s="50">
        <v>150000</v>
      </c>
    </row>
    <row r="1186" spans="1:5" ht="15" customHeight="1" x14ac:dyDescent="0.2">
      <c r="B1186" s="124"/>
      <c r="C1186" s="87" t="s">
        <v>44</v>
      </c>
      <c r="D1186" s="125"/>
      <c r="E1186" s="126">
        <f>SUM(E1184:E1185)</f>
        <v>0</v>
      </c>
    </row>
    <row r="1187" spans="1:5" ht="15" customHeight="1" x14ac:dyDescent="0.2"/>
    <row r="1188" spans="1:5" ht="15" customHeight="1" x14ac:dyDescent="0.2"/>
    <row r="1189" spans="1:5" ht="15" customHeight="1" x14ac:dyDescent="0.2"/>
    <row r="1190" spans="1:5" ht="15" customHeight="1" x14ac:dyDescent="0.2"/>
    <row r="1191" spans="1:5" ht="15" customHeight="1" x14ac:dyDescent="0.2"/>
    <row r="1192" spans="1:5" ht="15" customHeight="1" x14ac:dyDescent="0.2"/>
    <row r="1193" spans="1:5" ht="15" customHeight="1" x14ac:dyDescent="0.2"/>
    <row r="1194" spans="1:5" ht="15" customHeight="1" x14ac:dyDescent="0.2"/>
    <row r="1195" spans="1:5" ht="15" customHeight="1" x14ac:dyDescent="0.2"/>
    <row r="1196" spans="1:5" ht="15" customHeight="1" x14ac:dyDescent="0.2"/>
    <row r="1197" spans="1:5" ht="15" customHeight="1" x14ac:dyDescent="0.2"/>
    <row r="1198" spans="1:5" ht="15" customHeight="1" x14ac:dyDescent="0.25">
      <c r="A1198" s="34" t="s">
        <v>195</v>
      </c>
    </row>
    <row r="1199" spans="1:5" ht="15" customHeight="1" x14ac:dyDescent="0.2">
      <c r="A1199" s="150" t="s">
        <v>185</v>
      </c>
      <c r="B1199" s="150"/>
      <c r="C1199" s="150"/>
      <c r="D1199" s="150"/>
      <c r="E1199" s="150"/>
    </row>
    <row r="1200" spans="1:5" ht="15" customHeight="1" x14ac:dyDescent="0.2">
      <c r="A1200" s="150"/>
      <c r="B1200" s="150"/>
      <c r="C1200" s="150"/>
      <c r="D1200" s="150"/>
      <c r="E1200" s="150"/>
    </row>
    <row r="1201" spans="1:5" ht="15" customHeight="1" x14ac:dyDescent="0.2">
      <c r="A1201" s="36" t="s">
        <v>196</v>
      </c>
      <c r="B1201" s="36"/>
      <c r="C1201" s="36"/>
      <c r="D1201" s="36"/>
      <c r="E1201" s="36"/>
    </row>
    <row r="1202" spans="1:5" ht="15" customHeight="1" x14ac:dyDescent="0.2">
      <c r="A1202" s="36"/>
      <c r="B1202" s="36"/>
      <c r="C1202" s="36"/>
      <c r="D1202" s="36"/>
      <c r="E1202" s="36"/>
    </row>
    <row r="1203" spans="1:5" ht="15" customHeight="1" x14ac:dyDescent="0.2">
      <c r="A1203" s="36"/>
      <c r="B1203" s="36"/>
      <c r="C1203" s="36"/>
      <c r="D1203" s="36"/>
      <c r="E1203" s="36"/>
    </row>
    <row r="1204" spans="1:5" ht="15" customHeight="1" x14ac:dyDescent="0.2">
      <c r="A1204" s="36"/>
      <c r="B1204" s="36"/>
      <c r="C1204" s="36"/>
      <c r="D1204" s="36"/>
      <c r="E1204" s="36"/>
    </row>
    <row r="1205" spans="1:5" ht="15" customHeight="1" x14ac:dyDescent="0.2">
      <c r="A1205" s="36"/>
      <c r="B1205" s="36"/>
      <c r="C1205" s="36"/>
      <c r="D1205" s="36"/>
      <c r="E1205" s="36"/>
    </row>
    <row r="1206" spans="1:5" ht="15" customHeight="1" x14ac:dyDescent="0.2">
      <c r="A1206" s="36"/>
      <c r="B1206" s="36"/>
      <c r="C1206" s="36"/>
      <c r="D1206" s="36"/>
      <c r="E1206" s="36"/>
    </row>
    <row r="1207" spans="1:5" ht="15" customHeight="1" x14ac:dyDescent="0.2">
      <c r="A1207" s="36"/>
      <c r="B1207" s="36"/>
      <c r="C1207" s="36"/>
      <c r="D1207" s="36"/>
      <c r="E1207" s="36"/>
    </row>
    <row r="1208" spans="1:5" ht="15" customHeight="1" x14ac:dyDescent="0.2">
      <c r="A1208" s="36"/>
      <c r="B1208" s="36"/>
      <c r="C1208" s="36"/>
      <c r="D1208" s="36"/>
      <c r="E1208" s="36"/>
    </row>
    <row r="1209" spans="1:5" ht="15" customHeight="1" x14ac:dyDescent="0.2">
      <c r="A1209" s="36"/>
      <c r="B1209" s="36"/>
      <c r="C1209" s="36"/>
      <c r="D1209" s="36"/>
      <c r="E1209" s="36"/>
    </row>
    <row r="1210" spans="1:5" ht="15" customHeight="1" x14ac:dyDescent="0.2">
      <c r="A1210" s="36"/>
      <c r="B1210" s="36"/>
      <c r="C1210" s="36"/>
      <c r="D1210" s="36"/>
      <c r="E1210" s="36"/>
    </row>
    <row r="1211" spans="1:5" ht="15" customHeight="1" x14ac:dyDescent="0.2">
      <c r="A1211" s="111"/>
      <c r="B1211" s="111"/>
      <c r="C1211" s="111"/>
      <c r="D1211" s="111"/>
      <c r="E1211" s="111"/>
    </row>
    <row r="1212" spans="1:5" ht="15" customHeight="1" x14ac:dyDescent="0.25">
      <c r="A1212" s="96" t="s">
        <v>17</v>
      </c>
      <c r="B1212" s="60"/>
      <c r="C1212" s="60"/>
      <c r="D1212" s="60"/>
      <c r="E1212" s="44"/>
    </row>
    <row r="1213" spans="1:5" ht="15" customHeight="1" x14ac:dyDescent="0.2">
      <c r="A1213" s="97" t="s">
        <v>83</v>
      </c>
      <c r="B1213" s="116"/>
      <c r="C1213" s="116"/>
      <c r="D1213" s="116"/>
      <c r="E1213" s="44" t="s">
        <v>84</v>
      </c>
    </row>
    <row r="1214" spans="1:5" ht="15" customHeight="1" x14ac:dyDescent="0.2"/>
    <row r="1215" spans="1:5" ht="15" customHeight="1" x14ac:dyDescent="0.2">
      <c r="B1215" s="45" t="s">
        <v>39</v>
      </c>
      <c r="C1215" s="79" t="s">
        <v>40</v>
      </c>
      <c r="D1215" s="122" t="s">
        <v>41</v>
      </c>
      <c r="E1215" s="81" t="s">
        <v>42</v>
      </c>
    </row>
    <row r="1216" spans="1:5" ht="15" customHeight="1" x14ac:dyDescent="0.2">
      <c r="B1216" s="47">
        <v>307</v>
      </c>
      <c r="C1216" s="91"/>
      <c r="D1216" s="72" t="s">
        <v>121</v>
      </c>
      <c r="E1216" s="50">
        <v>-22335</v>
      </c>
    </row>
    <row r="1217" spans="1:5" ht="15" customHeight="1" x14ac:dyDescent="0.2">
      <c r="B1217" s="47">
        <v>303</v>
      </c>
      <c r="C1217" s="91"/>
      <c r="D1217" s="72" t="s">
        <v>121</v>
      </c>
      <c r="E1217" s="50">
        <f>17590+4745</f>
        <v>22335</v>
      </c>
    </row>
    <row r="1218" spans="1:5" ht="15" customHeight="1" x14ac:dyDescent="0.2">
      <c r="B1218" s="124"/>
      <c r="C1218" s="87" t="s">
        <v>44</v>
      </c>
      <c r="D1218" s="125"/>
      <c r="E1218" s="126">
        <f>SUM(E1216:E1217)</f>
        <v>0</v>
      </c>
    </row>
    <row r="1219" spans="1:5" ht="15" customHeight="1" x14ac:dyDescent="0.2"/>
    <row r="1220" spans="1:5" ht="15" customHeight="1" x14ac:dyDescent="0.2"/>
    <row r="1221" spans="1:5" ht="15" customHeight="1" x14ac:dyDescent="0.25">
      <c r="A1221" s="34" t="s">
        <v>197</v>
      </c>
    </row>
    <row r="1222" spans="1:5" ht="15" customHeight="1" x14ac:dyDescent="0.2">
      <c r="A1222" s="150" t="s">
        <v>185</v>
      </c>
      <c r="B1222" s="150"/>
      <c r="C1222" s="150"/>
      <c r="D1222" s="150"/>
      <c r="E1222" s="150"/>
    </row>
    <row r="1223" spans="1:5" ht="15" customHeight="1" x14ac:dyDescent="0.2">
      <c r="A1223" s="150"/>
      <c r="B1223" s="150"/>
      <c r="C1223" s="150"/>
      <c r="D1223" s="150"/>
      <c r="E1223" s="150"/>
    </row>
    <row r="1224" spans="1:5" ht="15" customHeight="1" x14ac:dyDescent="0.2">
      <c r="A1224" s="36" t="s">
        <v>198</v>
      </c>
      <c r="B1224" s="36"/>
      <c r="C1224" s="36"/>
      <c r="D1224" s="36"/>
      <c r="E1224" s="36"/>
    </row>
    <row r="1225" spans="1:5" ht="15" customHeight="1" x14ac:dyDescent="0.2">
      <c r="A1225" s="36"/>
      <c r="B1225" s="36"/>
      <c r="C1225" s="36"/>
      <c r="D1225" s="36"/>
      <c r="E1225" s="36"/>
    </row>
    <row r="1226" spans="1:5" ht="15" customHeight="1" x14ac:dyDescent="0.2">
      <c r="A1226" s="36"/>
      <c r="B1226" s="36"/>
      <c r="C1226" s="36"/>
      <c r="D1226" s="36"/>
      <c r="E1226" s="36"/>
    </row>
    <row r="1227" spans="1:5" ht="15" customHeight="1" x14ac:dyDescent="0.2">
      <c r="A1227" s="36"/>
      <c r="B1227" s="36"/>
      <c r="C1227" s="36"/>
      <c r="D1227" s="36"/>
      <c r="E1227" s="36"/>
    </row>
    <row r="1228" spans="1:5" ht="15" customHeight="1" x14ac:dyDescent="0.2">
      <c r="A1228" s="36"/>
      <c r="B1228" s="36"/>
      <c r="C1228" s="36"/>
      <c r="D1228" s="36"/>
      <c r="E1228" s="36"/>
    </row>
    <row r="1229" spans="1:5" ht="15" customHeight="1" x14ac:dyDescent="0.2">
      <c r="A1229" s="36"/>
      <c r="B1229" s="36"/>
      <c r="C1229" s="36"/>
      <c r="D1229" s="36"/>
      <c r="E1229" s="36"/>
    </row>
    <row r="1230" spans="1:5" ht="15" customHeight="1" x14ac:dyDescent="0.2">
      <c r="A1230" s="36"/>
      <c r="B1230" s="36"/>
      <c r="C1230" s="36"/>
      <c r="D1230" s="36"/>
      <c r="E1230" s="36"/>
    </row>
    <row r="1231" spans="1:5" ht="15" customHeight="1" x14ac:dyDescent="0.2">
      <c r="A1231" s="36"/>
      <c r="B1231" s="36"/>
      <c r="C1231" s="36"/>
      <c r="D1231" s="36"/>
      <c r="E1231" s="36"/>
    </row>
    <row r="1232" spans="1:5" ht="15" customHeight="1" x14ac:dyDescent="0.2">
      <c r="A1232" s="36"/>
      <c r="B1232" s="36"/>
      <c r="C1232" s="36"/>
      <c r="D1232" s="36"/>
      <c r="E1232" s="36"/>
    </row>
    <row r="1233" spans="1:5" ht="15" customHeight="1" x14ac:dyDescent="0.2">
      <c r="A1233" s="36"/>
      <c r="B1233" s="36"/>
      <c r="C1233" s="36"/>
      <c r="D1233" s="36"/>
      <c r="E1233" s="36"/>
    </row>
    <row r="1234" spans="1:5" ht="15" customHeight="1" x14ac:dyDescent="0.2"/>
    <row r="1235" spans="1:5" ht="15" customHeight="1" x14ac:dyDescent="0.25">
      <c r="A1235" s="96" t="s">
        <v>17</v>
      </c>
      <c r="B1235" s="60"/>
      <c r="C1235" s="60"/>
      <c r="D1235" s="60"/>
      <c r="E1235" s="44"/>
    </row>
    <row r="1236" spans="1:5" ht="15" customHeight="1" x14ac:dyDescent="0.2">
      <c r="A1236" s="97" t="s">
        <v>83</v>
      </c>
      <c r="B1236" s="116"/>
      <c r="C1236" s="116"/>
      <c r="D1236" s="116"/>
      <c r="E1236" s="44" t="s">
        <v>84</v>
      </c>
    </row>
    <row r="1237" spans="1:5" ht="15" customHeight="1" x14ac:dyDescent="0.2"/>
    <row r="1238" spans="1:5" ht="15" customHeight="1" x14ac:dyDescent="0.2">
      <c r="B1238" s="45" t="s">
        <v>39</v>
      </c>
      <c r="C1238" s="79" t="s">
        <v>40</v>
      </c>
      <c r="D1238" s="122" t="s">
        <v>41</v>
      </c>
      <c r="E1238" s="81" t="s">
        <v>42</v>
      </c>
    </row>
    <row r="1239" spans="1:5" ht="15" customHeight="1" x14ac:dyDescent="0.2">
      <c r="B1239" s="47">
        <v>307</v>
      </c>
      <c r="C1239" s="91"/>
      <c r="D1239" s="72" t="s">
        <v>121</v>
      </c>
      <c r="E1239" s="50">
        <v>-270000</v>
      </c>
    </row>
    <row r="1240" spans="1:5" ht="15" customHeight="1" x14ac:dyDescent="0.2">
      <c r="B1240" s="47">
        <v>10</v>
      </c>
      <c r="C1240" s="91"/>
      <c r="D1240" s="84" t="s">
        <v>100</v>
      </c>
      <c r="E1240" s="50">
        <v>270000</v>
      </c>
    </row>
    <row r="1241" spans="1:5" ht="15" customHeight="1" x14ac:dyDescent="0.2">
      <c r="B1241" s="124"/>
      <c r="C1241" s="87" t="s">
        <v>44</v>
      </c>
      <c r="D1241" s="125"/>
      <c r="E1241" s="126">
        <f>SUM(E1239:E1240)</f>
        <v>0</v>
      </c>
    </row>
    <row r="1242" spans="1:5" ht="15" customHeight="1" x14ac:dyDescent="0.2"/>
    <row r="1243" spans="1:5" ht="15" customHeight="1" x14ac:dyDescent="0.2"/>
    <row r="1244" spans="1:5" ht="15" customHeight="1" x14ac:dyDescent="0.2"/>
    <row r="1245" spans="1:5" ht="15" customHeight="1" x14ac:dyDescent="0.2"/>
    <row r="1246" spans="1:5" ht="15" customHeight="1" x14ac:dyDescent="0.2"/>
    <row r="1247" spans="1:5" ht="15" customHeight="1" x14ac:dyDescent="0.2"/>
    <row r="1248" spans="1:5" ht="15" customHeight="1" x14ac:dyDescent="0.2"/>
    <row r="1249" spans="1:5" ht="15" customHeight="1" x14ac:dyDescent="0.2"/>
    <row r="1250" spans="1:5" ht="15" customHeight="1" x14ac:dyDescent="0.25">
      <c r="A1250" s="34" t="s">
        <v>199</v>
      </c>
    </row>
    <row r="1251" spans="1:5" ht="15" customHeight="1" x14ac:dyDescent="0.2">
      <c r="A1251" s="150" t="s">
        <v>185</v>
      </c>
      <c r="B1251" s="150"/>
      <c r="C1251" s="150"/>
      <c r="D1251" s="150"/>
      <c r="E1251" s="150"/>
    </row>
    <row r="1252" spans="1:5" ht="15" customHeight="1" x14ac:dyDescent="0.2">
      <c r="A1252" s="150"/>
      <c r="B1252" s="150"/>
      <c r="C1252" s="150"/>
      <c r="D1252" s="150"/>
      <c r="E1252" s="150"/>
    </row>
    <row r="1253" spans="1:5" ht="15" customHeight="1" x14ac:dyDescent="0.2">
      <c r="A1253" s="36" t="s">
        <v>200</v>
      </c>
      <c r="B1253" s="36"/>
      <c r="C1253" s="36"/>
      <c r="D1253" s="36"/>
      <c r="E1253" s="36"/>
    </row>
    <row r="1254" spans="1:5" ht="15" customHeight="1" x14ac:dyDescent="0.2">
      <c r="A1254" s="36"/>
      <c r="B1254" s="36"/>
      <c r="C1254" s="36"/>
      <c r="D1254" s="36"/>
      <c r="E1254" s="36"/>
    </row>
    <row r="1255" spans="1:5" ht="15" customHeight="1" x14ac:dyDescent="0.2">
      <c r="A1255" s="36"/>
      <c r="B1255" s="36"/>
      <c r="C1255" s="36"/>
      <c r="D1255" s="36"/>
      <c r="E1255" s="36"/>
    </row>
    <row r="1256" spans="1:5" ht="15" customHeight="1" x14ac:dyDescent="0.2">
      <c r="A1256" s="36"/>
      <c r="B1256" s="36"/>
      <c r="C1256" s="36"/>
      <c r="D1256" s="36"/>
      <c r="E1256" s="36"/>
    </row>
    <row r="1257" spans="1:5" ht="15" customHeight="1" x14ac:dyDescent="0.2">
      <c r="A1257" s="36"/>
      <c r="B1257" s="36"/>
      <c r="C1257" s="36"/>
      <c r="D1257" s="36"/>
      <c r="E1257" s="36"/>
    </row>
    <row r="1258" spans="1:5" ht="15" customHeight="1" x14ac:dyDescent="0.2">
      <c r="A1258" s="36"/>
      <c r="B1258" s="36"/>
      <c r="C1258" s="36"/>
      <c r="D1258" s="36"/>
      <c r="E1258" s="36"/>
    </row>
    <row r="1259" spans="1:5" ht="15" customHeight="1" x14ac:dyDescent="0.2">
      <c r="A1259" s="36"/>
      <c r="B1259" s="36"/>
      <c r="C1259" s="36"/>
      <c r="D1259" s="36"/>
      <c r="E1259" s="36"/>
    </row>
    <row r="1260" spans="1:5" ht="15" customHeight="1" x14ac:dyDescent="0.2">
      <c r="A1260" s="36"/>
      <c r="B1260" s="36"/>
      <c r="C1260" s="36"/>
      <c r="D1260" s="36"/>
      <c r="E1260" s="36"/>
    </row>
    <row r="1261" spans="1:5" ht="15" customHeight="1" x14ac:dyDescent="0.2">
      <c r="A1261" s="36"/>
      <c r="B1261" s="36"/>
      <c r="C1261" s="36"/>
      <c r="D1261" s="36"/>
      <c r="E1261" s="36"/>
    </row>
    <row r="1262" spans="1:5" ht="15" customHeight="1" x14ac:dyDescent="0.2"/>
    <row r="1263" spans="1:5" ht="15" customHeight="1" x14ac:dyDescent="0.25">
      <c r="A1263" s="96" t="s">
        <v>17</v>
      </c>
      <c r="B1263" s="60"/>
      <c r="C1263" s="60"/>
      <c r="D1263" s="60"/>
      <c r="E1263" s="44"/>
    </row>
    <row r="1264" spans="1:5" ht="15" customHeight="1" x14ac:dyDescent="0.2">
      <c r="A1264" s="97" t="s">
        <v>83</v>
      </c>
      <c r="B1264" s="116"/>
      <c r="C1264" s="116"/>
      <c r="D1264" s="116"/>
      <c r="E1264" s="44" t="s">
        <v>84</v>
      </c>
    </row>
    <row r="1265" spans="1:5" ht="15" customHeight="1" x14ac:dyDescent="0.2"/>
    <row r="1266" spans="1:5" ht="15" customHeight="1" x14ac:dyDescent="0.2">
      <c r="B1266" s="45" t="s">
        <v>39</v>
      </c>
      <c r="C1266" s="79" t="s">
        <v>40</v>
      </c>
      <c r="D1266" s="122" t="s">
        <v>41</v>
      </c>
      <c r="E1266" s="81" t="s">
        <v>42</v>
      </c>
    </row>
    <row r="1267" spans="1:5" ht="15" customHeight="1" x14ac:dyDescent="0.2">
      <c r="B1267" s="47">
        <v>307</v>
      </c>
      <c r="C1267" s="91"/>
      <c r="D1267" s="72" t="s">
        <v>121</v>
      </c>
      <c r="E1267" s="50">
        <v>-300000</v>
      </c>
    </row>
    <row r="1268" spans="1:5" ht="15" customHeight="1" x14ac:dyDescent="0.2">
      <c r="B1268" s="47">
        <v>10</v>
      </c>
      <c r="C1268" s="91"/>
      <c r="D1268" s="72" t="s">
        <v>121</v>
      </c>
      <c r="E1268" s="50">
        <v>300000</v>
      </c>
    </row>
    <row r="1269" spans="1:5" ht="15" customHeight="1" x14ac:dyDescent="0.2">
      <c r="B1269" s="124"/>
      <c r="C1269" s="87" t="s">
        <v>44</v>
      </c>
      <c r="D1269" s="125"/>
      <c r="E1269" s="126">
        <f>SUM(E1267:E1268)</f>
        <v>0</v>
      </c>
    </row>
    <row r="1270" spans="1:5" ht="15" customHeight="1" x14ac:dyDescent="0.2"/>
    <row r="1271" spans="1:5" ht="15" customHeight="1" x14ac:dyDescent="0.2"/>
    <row r="1272" spans="1:5" ht="15" customHeight="1" x14ac:dyDescent="0.25">
      <c r="A1272" s="34" t="s">
        <v>201</v>
      </c>
    </row>
    <row r="1273" spans="1:5" ht="15" customHeight="1" x14ac:dyDescent="0.2">
      <c r="A1273" s="150" t="s">
        <v>185</v>
      </c>
      <c r="B1273" s="150"/>
      <c r="C1273" s="150"/>
      <c r="D1273" s="150"/>
      <c r="E1273" s="150"/>
    </row>
    <row r="1274" spans="1:5" ht="15" customHeight="1" x14ac:dyDescent="0.2">
      <c r="A1274" s="150"/>
      <c r="B1274" s="150"/>
      <c r="C1274" s="150"/>
      <c r="D1274" s="150"/>
      <c r="E1274" s="150"/>
    </row>
    <row r="1275" spans="1:5" ht="15" customHeight="1" x14ac:dyDescent="0.2">
      <c r="A1275" s="36" t="s">
        <v>202</v>
      </c>
      <c r="B1275" s="36"/>
      <c r="C1275" s="36"/>
      <c r="D1275" s="36"/>
      <c r="E1275" s="36"/>
    </row>
    <row r="1276" spans="1:5" ht="15" customHeight="1" x14ac:dyDescent="0.2">
      <c r="A1276" s="36"/>
      <c r="B1276" s="36"/>
      <c r="C1276" s="36"/>
      <c r="D1276" s="36"/>
      <c r="E1276" s="36"/>
    </row>
    <row r="1277" spans="1:5" ht="15" customHeight="1" x14ac:dyDescent="0.2">
      <c r="A1277" s="36"/>
      <c r="B1277" s="36"/>
      <c r="C1277" s="36"/>
      <c r="D1277" s="36"/>
      <c r="E1277" s="36"/>
    </row>
    <row r="1278" spans="1:5" ht="15" customHeight="1" x14ac:dyDescent="0.2">
      <c r="A1278" s="36"/>
      <c r="B1278" s="36"/>
      <c r="C1278" s="36"/>
      <c r="D1278" s="36"/>
      <c r="E1278" s="36"/>
    </row>
    <row r="1279" spans="1:5" ht="15" customHeight="1" x14ac:dyDescent="0.2">
      <c r="A1279" s="36"/>
      <c r="B1279" s="36"/>
      <c r="C1279" s="36"/>
      <c r="D1279" s="36"/>
      <c r="E1279" s="36"/>
    </row>
    <row r="1280" spans="1:5" ht="15" customHeight="1" x14ac:dyDescent="0.2">
      <c r="A1280" s="36"/>
      <c r="B1280" s="36"/>
      <c r="C1280" s="36"/>
      <c r="D1280" s="36"/>
      <c r="E1280" s="36"/>
    </row>
    <row r="1281" spans="1:5" ht="15" customHeight="1" x14ac:dyDescent="0.2">
      <c r="A1281" s="36"/>
      <c r="B1281" s="36"/>
      <c r="C1281" s="36"/>
      <c r="D1281" s="36"/>
      <c r="E1281" s="36"/>
    </row>
    <row r="1282" spans="1:5" ht="15" customHeight="1" x14ac:dyDescent="0.2">
      <c r="A1282" s="36"/>
      <c r="B1282" s="36"/>
      <c r="C1282" s="36"/>
      <c r="D1282" s="36"/>
      <c r="E1282" s="36"/>
    </row>
    <row r="1283" spans="1:5" ht="15" customHeight="1" x14ac:dyDescent="0.2">
      <c r="A1283" s="36"/>
      <c r="B1283" s="36"/>
      <c r="C1283" s="36"/>
      <c r="D1283" s="36"/>
      <c r="E1283" s="36"/>
    </row>
    <row r="1284" spans="1:5" ht="15" customHeight="1" x14ac:dyDescent="0.2">
      <c r="A1284" s="36"/>
      <c r="B1284" s="36"/>
      <c r="C1284" s="36"/>
      <c r="D1284" s="36"/>
      <c r="E1284" s="36"/>
    </row>
    <row r="1285" spans="1:5" ht="15" customHeight="1" x14ac:dyDescent="0.2"/>
    <row r="1286" spans="1:5" ht="15" customHeight="1" x14ac:dyDescent="0.25">
      <c r="A1286" s="96" t="s">
        <v>17</v>
      </c>
      <c r="B1286" s="60"/>
      <c r="C1286" s="60"/>
      <c r="D1286" s="60"/>
      <c r="E1286" s="44"/>
    </row>
    <row r="1287" spans="1:5" ht="15" customHeight="1" x14ac:dyDescent="0.2">
      <c r="A1287" s="97" t="s">
        <v>83</v>
      </c>
      <c r="B1287" s="116"/>
      <c r="C1287" s="116"/>
      <c r="D1287" s="116"/>
      <c r="E1287" s="44" t="s">
        <v>84</v>
      </c>
    </row>
    <row r="1288" spans="1:5" ht="15" customHeight="1" x14ac:dyDescent="0.2"/>
    <row r="1289" spans="1:5" ht="15" customHeight="1" x14ac:dyDescent="0.2">
      <c r="B1289" s="45" t="s">
        <v>39</v>
      </c>
      <c r="C1289" s="79" t="s">
        <v>40</v>
      </c>
      <c r="D1289" s="122" t="s">
        <v>41</v>
      </c>
      <c r="E1289" s="81" t="s">
        <v>42</v>
      </c>
    </row>
    <row r="1290" spans="1:5" ht="15" customHeight="1" x14ac:dyDescent="0.2">
      <c r="B1290" s="47">
        <v>307</v>
      </c>
      <c r="C1290" s="91"/>
      <c r="D1290" s="72" t="s">
        <v>121</v>
      </c>
      <c r="E1290" s="50">
        <v>-204205.65</v>
      </c>
    </row>
    <row r="1291" spans="1:5" ht="15" customHeight="1" x14ac:dyDescent="0.2">
      <c r="B1291" s="47">
        <v>10</v>
      </c>
      <c r="C1291" s="91"/>
      <c r="D1291" s="84" t="s">
        <v>100</v>
      </c>
      <c r="E1291" s="50">
        <v>204205.65</v>
      </c>
    </row>
    <row r="1292" spans="1:5" ht="15" customHeight="1" x14ac:dyDescent="0.2">
      <c r="B1292" s="124"/>
      <c r="C1292" s="87" t="s">
        <v>44</v>
      </c>
      <c r="D1292" s="125"/>
      <c r="E1292" s="126">
        <f>SUM(E1290:E1291)</f>
        <v>0</v>
      </c>
    </row>
    <row r="1293" spans="1:5" ht="15" customHeight="1" x14ac:dyDescent="0.2"/>
    <row r="1294" spans="1:5" ht="15" customHeight="1" x14ac:dyDescent="0.2"/>
    <row r="1295" spans="1:5" ht="15" customHeight="1" x14ac:dyDescent="0.2"/>
    <row r="1296" spans="1:5" ht="15" customHeight="1" x14ac:dyDescent="0.2"/>
    <row r="1297" spans="1:5" ht="15" customHeight="1" x14ac:dyDescent="0.2"/>
    <row r="1298" spans="1:5" ht="15" customHeight="1" x14ac:dyDescent="0.2"/>
    <row r="1299" spans="1:5" ht="15" customHeight="1" x14ac:dyDescent="0.2"/>
    <row r="1300" spans="1:5" ht="15" customHeight="1" x14ac:dyDescent="0.2"/>
    <row r="1301" spans="1:5" ht="15" customHeight="1" x14ac:dyDescent="0.2"/>
    <row r="1302" spans="1:5" ht="15" customHeight="1" x14ac:dyDescent="0.25">
      <c r="A1302" s="34" t="s">
        <v>203</v>
      </c>
    </row>
    <row r="1303" spans="1:5" ht="15" customHeight="1" x14ac:dyDescent="0.2">
      <c r="A1303" s="150" t="s">
        <v>185</v>
      </c>
      <c r="B1303" s="150"/>
      <c r="C1303" s="150"/>
      <c r="D1303" s="150"/>
      <c r="E1303" s="150"/>
    </row>
    <row r="1304" spans="1:5" ht="15" customHeight="1" x14ac:dyDescent="0.2">
      <c r="A1304" s="150"/>
      <c r="B1304" s="150"/>
      <c r="C1304" s="150"/>
      <c r="D1304" s="150"/>
      <c r="E1304" s="150"/>
    </row>
    <row r="1305" spans="1:5" ht="15" customHeight="1" x14ac:dyDescent="0.2">
      <c r="A1305" s="36" t="s">
        <v>204</v>
      </c>
      <c r="B1305" s="36"/>
      <c r="C1305" s="36"/>
      <c r="D1305" s="36"/>
      <c r="E1305" s="36"/>
    </row>
    <row r="1306" spans="1:5" ht="15" customHeight="1" x14ac:dyDescent="0.2">
      <c r="A1306" s="36"/>
      <c r="B1306" s="36"/>
      <c r="C1306" s="36"/>
      <c r="D1306" s="36"/>
      <c r="E1306" s="36"/>
    </row>
    <row r="1307" spans="1:5" ht="15" customHeight="1" x14ac:dyDescent="0.2">
      <c r="A1307" s="36"/>
      <c r="B1307" s="36"/>
      <c r="C1307" s="36"/>
      <c r="D1307" s="36"/>
      <c r="E1307" s="36"/>
    </row>
    <row r="1308" spans="1:5" ht="15" customHeight="1" x14ac:dyDescent="0.2">
      <c r="A1308" s="36"/>
      <c r="B1308" s="36"/>
      <c r="C1308" s="36"/>
      <c r="D1308" s="36"/>
      <c r="E1308" s="36"/>
    </row>
    <row r="1309" spans="1:5" ht="15" customHeight="1" x14ac:dyDescent="0.2">
      <c r="A1309" s="36"/>
      <c r="B1309" s="36"/>
      <c r="C1309" s="36"/>
      <c r="D1309" s="36"/>
      <c r="E1309" s="36"/>
    </row>
    <row r="1310" spans="1:5" ht="15" customHeight="1" x14ac:dyDescent="0.2">
      <c r="A1310" s="36"/>
      <c r="B1310" s="36"/>
      <c r="C1310" s="36"/>
      <c r="D1310" s="36"/>
      <c r="E1310" s="36"/>
    </row>
    <row r="1311" spans="1:5" ht="15" customHeight="1" x14ac:dyDescent="0.2">
      <c r="A1311" s="36"/>
      <c r="B1311" s="36"/>
      <c r="C1311" s="36"/>
      <c r="D1311" s="36"/>
      <c r="E1311" s="36"/>
    </row>
    <row r="1312" spans="1:5" ht="15" customHeight="1" x14ac:dyDescent="0.2">
      <c r="A1312" s="36"/>
      <c r="B1312" s="36"/>
      <c r="C1312" s="36"/>
      <c r="D1312" s="36"/>
      <c r="E1312" s="36"/>
    </row>
    <row r="1313" spans="1:5" ht="15" customHeight="1" x14ac:dyDescent="0.2">
      <c r="A1313" s="36"/>
      <c r="B1313" s="36"/>
      <c r="C1313" s="36"/>
      <c r="D1313" s="36"/>
      <c r="E1313" s="36"/>
    </row>
    <row r="1314" spans="1:5" ht="15" customHeight="1" x14ac:dyDescent="0.2"/>
    <row r="1315" spans="1:5" ht="15" customHeight="1" x14ac:dyDescent="0.25">
      <c r="A1315" s="96" t="s">
        <v>17</v>
      </c>
      <c r="B1315" s="60"/>
      <c r="C1315" s="60"/>
      <c r="D1315" s="60"/>
      <c r="E1315" s="44"/>
    </row>
    <row r="1316" spans="1:5" ht="15" customHeight="1" x14ac:dyDescent="0.2">
      <c r="A1316" s="97" t="s">
        <v>83</v>
      </c>
      <c r="B1316" s="116"/>
      <c r="C1316" s="116"/>
      <c r="D1316" s="116"/>
      <c r="E1316" s="44" t="s">
        <v>84</v>
      </c>
    </row>
    <row r="1317" spans="1:5" ht="15" customHeight="1" x14ac:dyDescent="0.2"/>
    <row r="1318" spans="1:5" ht="15" customHeight="1" x14ac:dyDescent="0.2">
      <c r="B1318" s="45" t="s">
        <v>39</v>
      </c>
      <c r="C1318" s="79" t="s">
        <v>40</v>
      </c>
      <c r="D1318" s="122" t="s">
        <v>41</v>
      </c>
      <c r="E1318" s="81" t="s">
        <v>42</v>
      </c>
    </row>
    <row r="1319" spans="1:5" ht="15" customHeight="1" x14ac:dyDescent="0.2">
      <c r="B1319" s="47">
        <v>307</v>
      </c>
      <c r="C1319" s="91"/>
      <c r="D1319" s="72" t="s">
        <v>121</v>
      </c>
      <c r="E1319" s="50">
        <v>-200000</v>
      </c>
    </row>
    <row r="1320" spans="1:5" ht="15" customHeight="1" x14ac:dyDescent="0.2">
      <c r="B1320" s="47">
        <v>11</v>
      </c>
      <c r="C1320" s="91"/>
      <c r="D1320" s="72" t="s">
        <v>121</v>
      </c>
      <c r="E1320" s="50">
        <v>200000</v>
      </c>
    </row>
    <row r="1321" spans="1:5" ht="15" customHeight="1" x14ac:dyDescent="0.2">
      <c r="B1321" s="124"/>
      <c r="C1321" s="87" t="s">
        <v>44</v>
      </c>
      <c r="D1321" s="125"/>
      <c r="E1321" s="126">
        <f>SUM(E1319:E1320)</f>
        <v>0</v>
      </c>
    </row>
    <row r="1322" spans="1:5" ht="15" customHeight="1" x14ac:dyDescent="0.2"/>
    <row r="1323" spans="1:5" ht="15" customHeight="1" x14ac:dyDescent="0.2"/>
    <row r="1324" spans="1:5" ht="15" customHeight="1" x14ac:dyDescent="0.25">
      <c r="A1324" s="34" t="s">
        <v>205</v>
      </c>
    </row>
    <row r="1325" spans="1:5" ht="15" customHeight="1" x14ac:dyDescent="0.2">
      <c r="A1325" s="150" t="s">
        <v>150</v>
      </c>
      <c r="B1325" s="150"/>
      <c r="C1325" s="150"/>
      <c r="D1325" s="150"/>
      <c r="E1325" s="150"/>
    </row>
    <row r="1326" spans="1:5" ht="15" customHeight="1" x14ac:dyDescent="0.2">
      <c r="A1326" s="150"/>
      <c r="B1326" s="150"/>
      <c r="C1326" s="150"/>
      <c r="D1326" s="150"/>
      <c r="E1326" s="150"/>
    </row>
    <row r="1327" spans="1:5" ht="15" customHeight="1" x14ac:dyDescent="0.2">
      <c r="A1327" s="36" t="s">
        <v>206</v>
      </c>
      <c r="B1327" s="36"/>
      <c r="C1327" s="36"/>
      <c r="D1327" s="36"/>
      <c r="E1327" s="36"/>
    </row>
    <row r="1328" spans="1:5" ht="15" customHeight="1" x14ac:dyDescent="0.2">
      <c r="A1328" s="36"/>
      <c r="B1328" s="36"/>
      <c r="C1328" s="36"/>
      <c r="D1328" s="36"/>
      <c r="E1328" s="36"/>
    </row>
    <row r="1329" spans="1:5" ht="15" customHeight="1" x14ac:dyDescent="0.2">
      <c r="A1329" s="36"/>
      <c r="B1329" s="36"/>
      <c r="C1329" s="36"/>
      <c r="D1329" s="36"/>
      <c r="E1329" s="36"/>
    </row>
    <row r="1330" spans="1:5" ht="15" customHeight="1" x14ac:dyDescent="0.2">
      <c r="A1330" s="36"/>
      <c r="B1330" s="36"/>
      <c r="C1330" s="36"/>
      <c r="D1330" s="36"/>
      <c r="E1330" s="36"/>
    </row>
    <row r="1331" spans="1:5" ht="15" customHeight="1" x14ac:dyDescent="0.2">
      <c r="A1331" s="36"/>
      <c r="B1331" s="36"/>
      <c r="C1331" s="36"/>
      <c r="D1331" s="36"/>
      <c r="E1331" s="36"/>
    </row>
    <row r="1332" spans="1:5" ht="15" customHeight="1" x14ac:dyDescent="0.2">
      <c r="A1332" s="36"/>
      <c r="B1332" s="36"/>
      <c r="C1332" s="36"/>
      <c r="D1332" s="36"/>
      <c r="E1332" s="36"/>
    </row>
    <row r="1333" spans="1:5" ht="15" customHeight="1" x14ac:dyDescent="0.2">
      <c r="A1333" s="36"/>
      <c r="B1333" s="36"/>
      <c r="C1333" s="36"/>
      <c r="D1333" s="36"/>
      <c r="E1333" s="36"/>
    </row>
    <row r="1334" spans="1:5" ht="15" customHeight="1" x14ac:dyDescent="0.2">
      <c r="A1334" s="36"/>
      <c r="B1334" s="36"/>
      <c r="C1334" s="36"/>
      <c r="D1334" s="36"/>
      <c r="E1334" s="36"/>
    </row>
    <row r="1335" spans="1:5" ht="15" customHeight="1" x14ac:dyDescent="0.2">
      <c r="A1335" s="36"/>
      <c r="B1335" s="36"/>
      <c r="C1335" s="36"/>
      <c r="D1335" s="36"/>
      <c r="E1335" s="36"/>
    </row>
    <row r="1336" spans="1:5" ht="15" customHeight="1" x14ac:dyDescent="0.2">
      <c r="A1336" s="111"/>
      <c r="B1336" s="111"/>
      <c r="C1336" s="111"/>
      <c r="D1336" s="111"/>
      <c r="E1336" s="111"/>
    </row>
    <row r="1337" spans="1:5" ht="15" customHeight="1" x14ac:dyDescent="0.25">
      <c r="A1337" s="96" t="s">
        <v>17</v>
      </c>
      <c r="B1337" s="60"/>
      <c r="C1337" s="60"/>
      <c r="D1337" s="60"/>
      <c r="E1337" s="44"/>
    </row>
    <row r="1338" spans="1:5" ht="15" customHeight="1" x14ac:dyDescent="0.2">
      <c r="A1338" s="97" t="s">
        <v>83</v>
      </c>
      <c r="B1338" s="116"/>
      <c r="C1338" s="116"/>
      <c r="D1338" s="116"/>
      <c r="E1338" s="44" t="s">
        <v>84</v>
      </c>
    </row>
    <row r="1339" spans="1:5" ht="15" customHeight="1" x14ac:dyDescent="0.2">
      <c r="A1339" s="97"/>
      <c r="B1339" s="44"/>
      <c r="C1339" s="60"/>
      <c r="D1339" s="60"/>
      <c r="E1339" s="78"/>
    </row>
    <row r="1340" spans="1:5" ht="15" customHeight="1" x14ac:dyDescent="0.2">
      <c r="A1340" s="104"/>
      <c r="B1340" s="45" t="s">
        <v>39</v>
      </c>
      <c r="C1340" s="79" t="s">
        <v>40</v>
      </c>
      <c r="D1340" s="122" t="s">
        <v>41</v>
      </c>
      <c r="E1340" s="81" t="s">
        <v>42</v>
      </c>
    </row>
    <row r="1341" spans="1:5" ht="15" customHeight="1" x14ac:dyDescent="0.2">
      <c r="A1341" s="104"/>
      <c r="B1341" s="47">
        <v>10</v>
      </c>
      <c r="C1341" s="91"/>
      <c r="D1341" s="72" t="s">
        <v>121</v>
      </c>
      <c r="E1341" s="102">
        <f>-2-696</f>
        <v>-698</v>
      </c>
    </row>
    <row r="1342" spans="1:5" ht="15" customHeight="1" x14ac:dyDescent="0.2">
      <c r="A1342" s="104"/>
      <c r="B1342" s="47">
        <v>11</v>
      </c>
      <c r="C1342" s="91"/>
      <c r="D1342" s="72" t="s">
        <v>121</v>
      </c>
      <c r="E1342" s="102">
        <f>-3252-25423</f>
        <v>-28675</v>
      </c>
    </row>
    <row r="1343" spans="1:5" ht="15" customHeight="1" x14ac:dyDescent="0.2">
      <c r="A1343" s="104"/>
      <c r="B1343" s="47">
        <v>14</v>
      </c>
      <c r="C1343" s="91"/>
      <c r="D1343" s="72" t="s">
        <v>121</v>
      </c>
      <c r="E1343" s="102">
        <v>-2485.2600000000002</v>
      </c>
    </row>
    <row r="1344" spans="1:5" ht="15" customHeight="1" x14ac:dyDescent="0.2">
      <c r="A1344" s="104"/>
      <c r="B1344" s="47">
        <v>10</v>
      </c>
      <c r="C1344" s="91"/>
      <c r="D1344" s="84" t="s">
        <v>100</v>
      </c>
      <c r="E1344" s="102">
        <v>-169924.3</v>
      </c>
    </row>
    <row r="1345" spans="1:5" ht="15" customHeight="1" x14ac:dyDescent="0.2">
      <c r="A1345" s="104"/>
      <c r="B1345" s="47">
        <v>11</v>
      </c>
      <c r="C1345" s="91"/>
      <c r="D1345" s="84" t="s">
        <v>100</v>
      </c>
      <c r="E1345" s="102">
        <f>-236018-3737</f>
        <v>-239755</v>
      </c>
    </row>
    <row r="1346" spans="1:5" ht="15" customHeight="1" x14ac:dyDescent="0.2">
      <c r="A1346" s="104"/>
      <c r="B1346" s="47">
        <v>14</v>
      </c>
      <c r="C1346" s="91"/>
      <c r="D1346" s="84" t="s">
        <v>100</v>
      </c>
      <c r="E1346" s="102">
        <f>-300-1923-151-368293.45-41300-87500</f>
        <v>-499467.45</v>
      </c>
    </row>
    <row r="1347" spans="1:5" ht="15" customHeight="1" x14ac:dyDescent="0.2">
      <c r="A1347" s="151"/>
      <c r="B1347" s="124"/>
      <c r="C1347" s="87" t="s">
        <v>44</v>
      </c>
      <c r="D1347" s="125"/>
      <c r="E1347" s="126">
        <f>SUM(E1341:E1346)</f>
        <v>-941005.01</v>
      </c>
    </row>
    <row r="1348" spans="1:5" ht="15" customHeight="1" x14ac:dyDescent="0.2"/>
    <row r="1349" spans="1:5" ht="15" customHeight="1" x14ac:dyDescent="0.2"/>
    <row r="1350" spans="1:5" ht="15" customHeight="1" x14ac:dyDescent="0.2"/>
    <row r="1351" spans="1:5" ht="15" customHeight="1" x14ac:dyDescent="0.2"/>
    <row r="1352" spans="1:5" ht="15" customHeight="1" x14ac:dyDescent="0.2"/>
    <row r="1353" spans="1:5" ht="15" customHeight="1" x14ac:dyDescent="0.2"/>
    <row r="1354" spans="1:5" ht="15" customHeight="1" x14ac:dyDescent="0.25">
      <c r="A1354" s="96" t="s">
        <v>17</v>
      </c>
      <c r="B1354" s="60"/>
      <c r="C1354" s="60"/>
      <c r="D1354" s="60"/>
      <c r="E1354" s="60"/>
    </row>
    <row r="1355" spans="1:5" ht="15" customHeight="1" x14ac:dyDescent="0.2">
      <c r="A1355" s="97" t="s">
        <v>71</v>
      </c>
      <c r="B1355" s="60"/>
      <c r="C1355" s="60"/>
      <c r="D1355" s="60"/>
      <c r="E1355" s="61" t="s">
        <v>72</v>
      </c>
    </row>
    <row r="1356" spans="1:5" ht="15" customHeight="1" x14ac:dyDescent="0.25">
      <c r="A1356" s="96"/>
      <c r="B1356" s="44"/>
      <c r="C1356" s="60"/>
      <c r="D1356" s="60"/>
      <c r="E1356" s="78"/>
    </row>
    <row r="1357" spans="1:5" ht="15" customHeight="1" x14ac:dyDescent="0.2">
      <c r="A1357" s="104"/>
      <c r="B1357" s="104"/>
      <c r="C1357" s="79" t="s">
        <v>40</v>
      </c>
      <c r="D1357" s="90" t="s">
        <v>50</v>
      </c>
      <c r="E1357" s="81" t="s">
        <v>42</v>
      </c>
    </row>
    <row r="1358" spans="1:5" ht="15" customHeight="1" x14ac:dyDescent="0.2">
      <c r="A1358" s="103"/>
      <c r="B1358" s="105"/>
      <c r="C1358" s="106">
        <v>6409</v>
      </c>
      <c r="D1358" s="84" t="s">
        <v>73</v>
      </c>
      <c r="E1358" s="107">
        <v>941005.01</v>
      </c>
    </row>
    <row r="1359" spans="1:5" ht="15" customHeight="1" x14ac:dyDescent="0.2">
      <c r="A1359" s="108"/>
      <c r="B1359" s="109"/>
      <c r="C1359" s="87" t="s">
        <v>44</v>
      </c>
      <c r="D1359" s="88"/>
      <c r="E1359" s="89">
        <f>E1358</f>
        <v>941005.01</v>
      </c>
    </row>
    <row r="1360" spans="1:5" ht="15" customHeight="1" x14ac:dyDescent="0.2"/>
    <row r="1361" spans="1:5" ht="15" customHeight="1" x14ac:dyDescent="0.2"/>
    <row r="1362" spans="1:5" ht="15" customHeight="1" x14ac:dyDescent="0.25">
      <c r="A1362" s="34" t="s">
        <v>207</v>
      </c>
    </row>
    <row r="1363" spans="1:5" ht="15" customHeight="1" x14ac:dyDescent="0.2">
      <c r="A1363" s="150" t="s">
        <v>150</v>
      </c>
      <c r="B1363" s="150"/>
      <c r="C1363" s="150"/>
      <c r="D1363" s="150"/>
      <c r="E1363" s="150"/>
    </row>
    <row r="1364" spans="1:5" ht="15" customHeight="1" x14ac:dyDescent="0.2">
      <c r="A1364" s="150"/>
      <c r="B1364" s="150"/>
      <c r="C1364" s="150"/>
      <c r="D1364" s="150"/>
      <c r="E1364" s="150"/>
    </row>
    <row r="1365" spans="1:5" ht="15" customHeight="1" x14ac:dyDescent="0.2">
      <c r="A1365" s="36" t="s">
        <v>208</v>
      </c>
      <c r="B1365" s="36"/>
      <c r="C1365" s="36"/>
      <c r="D1365" s="36"/>
      <c r="E1365" s="36"/>
    </row>
    <row r="1366" spans="1:5" ht="15" customHeight="1" x14ac:dyDescent="0.2">
      <c r="A1366" s="36"/>
      <c r="B1366" s="36"/>
      <c r="C1366" s="36"/>
      <c r="D1366" s="36"/>
      <c r="E1366" s="36"/>
    </row>
    <row r="1367" spans="1:5" ht="15" customHeight="1" x14ac:dyDescent="0.2">
      <c r="A1367" s="36"/>
      <c r="B1367" s="36"/>
      <c r="C1367" s="36"/>
      <c r="D1367" s="36"/>
      <c r="E1367" s="36"/>
    </row>
    <row r="1368" spans="1:5" ht="15" customHeight="1" x14ac:dyDescent="0.2">
      <c r="A1368" s="36"/>
      <c r="B1368" s="36"/>
      <c r="C1368" s="36"/>
      <c r="D1368" s="36"/>
      <c r="E1368" s="36"/>
    </row>
    <row r="1369" spans="1:5" ht="15" customHeight="1" x14ac:dyDescent="0.2">
      <c r="A1369" s="36"/>
      <c r="B1369" s="36"/>
      <c r="C1369" s="36"/>
      <c r="D1369" s="36"/>
      <c r="E1369" s="36"/>
    </row>
    <row r="1370" spans="1:5" ht="15" customHeight="1" x14ac:dyDescent="0.2">
      <c r="A1370" s="36"/>
      <c r="B1370" s="36"/>
      <c r="C1370" s="36"/>
      <c r="D1370" s="36"/>
      <c r="E1370" s="36"/>
    </row>
    <row r="1371" spans="1:5" ht="15" customHeight="1" x14ac:dyDescent="0.2">
      <c r="A1371" s="36"/>
      <c r="B1371" s="36"/>
      <c r="C1371" s="36"/>
      <c r="D1371" s="36"/>
      <c r="E1371" s="36"/>
    </row>
    <row r="1372" spans="1:5" ht="15" customHeight="1" x14ac:dyDescent="0.2">
      <c r="A1372" s="36"/>
      <c r="B1372" s="36"/>
      <c r="C1372" s="36"/>
      <c r="D1372" s="36"/>
      <c r="E1372" s="36"/>
    </row>
    <row r="1373" spans="1:5" ht="15" customHeight="1" x14ac:dyDescent="0.2">
      <c r="A1373" s="111"/>
      <c r="B1373" s="111"/>
      <c r="C1373" s="111"/>
      <c r="D1373" s="111"/>
      <c r="E1373" s="111"/>
    </row>
    <row r="1374" spans="1:5" ht="15" customHeight="1" x14ac:dyDescent="0.25">
      <c r="A1374" s="96" t="s">
        <v>17</v>
      </c>
      <c r="B1374" s="60"/>
      <c r="C1374" s="60"/>
      <c r="D1374" s="60"/>
      <c r="E1374" s="44"/>
    </row>
    <row r="1375" spans="1:5" ht="15" customHeight="1" x14ac:dyDescent="0.2">
      <c r="A1375" s="97" t="s">
        <v>83</v>
      </c>
      <c r="B1375" s="116"/>
      <c r="C1375" s="116"/>
      <c r="D1375" s="116"/>
      <c r="E1375" s="44" t="s">
        <v>84</v>
      </c>
    </row>
    <row r="1376" spans="1:5" ht="15" customHeight="1" x14ac:dyDescent="0.2">
      <c r="A1376" s="97"/>
      <c r="B1376" s="44"/>
      <c r="C1376" s="60"/>
      <c r="D1376" s="60"/>
      <c r="E1376" s="78"/>
    </row>
    <row r="1377" spans="1:5" ht="15" customHeight="1" x14ac:dyDescent="0.2">
      <c r="A1377" s="104"/>
      <c r="B1377" s="45" t="s">
        <v>39</v>
      </c>
      <c r="C1377" s="79" t="s">
        <v>40</v>
      </c>
      <c r="D1377" s="122" t="s">
        <v>41</v>
      </c>
      <c r="E1377" s="81" t="s">
        <v>42</v>
      </c>
    </row>
    <row r="1378" spans="1:5" ht="15" customHeight="1" x14ac:dyDescent="0.2">
      <c r="A1378" s="104"/>
      <c r="B1378" s="47">
        <v>300</v>
      </c>
      <c r="C1378" s="91"/>
      <c r="D1378" s="72" t="s">
        <v>121</v>
      </c>
      <c r="E1378" s="102">
        <v>-3840000</v>
      </c>
    </row>
    <row r="1379" spans="1:5" ht="15" customHeight="1" x14ac:dyDescent="0.2">
      <c r="A1379" s="151"/>
      <c r="B1379" s="124"/>
      <c r="C1379" s="87" t="s">
        <v>44</v>
      </c>
      <c r="D1379" s="125"/>
      <c r="E1379" s="126">
        <f>SUM(E1378:E1378)</f>
        <v>-3840000</v>
      </c>
    </row>
    <row r="1380" spans="1:5" ht="15" customHeight="1" x14ac:dyDescent="0.2"/>
    <row r="1381" spans="1:5" ht="15" customHeight="1" x14ac:dyDescent="0.25">
      <c r="A1381" s="96" t="s">
        <v>17</v>
      </c>
      <c r="B1381" s="60"/>
      <c r="C1381" s="60"/>
      <c r="D1381" s="60"/>
      <c r="E1381" s="60"/>
    </row>
    <row r="1382" spans="1:5" ht="15" customHeight="1" x14ac:dyDescent="0.2">
      <c r="A1382" s="97" t="s">
        <v>71</v>
      </c>
      <c r="B1382" s="60"/>
      <c r="C1382" s="60"/>
      <c r="D1382" s="60"/>
      <c r="E1382" s="61" t="s">
        <v>72</v>
      </c>
    </row>
    <row r="1383" spans="1:5" ht="15" customHeight="1" x14ac:dyDescent="0.25">
      <c r="A1383" s="96"/>
      <c r="B1383" s="44"/>
      <c r="C1383" s="60"/>
      <c r="D1383" s="60"/>
      <c r="E1383" s="78"/>
    </row>
    <row r="1384" spans="1:5" ht="15" customHeight="1" x14ac:dyDescent="0.2">
      <c r="A1384" s="104"/>
      <c r="B1384" s="104"/>
      <c r="C1384" s="79" t="s">
        <v>40</v>
      </c>
      <c r="D1384" s="90" t="s">
        <v>50</v>
      </c>
      <c r="E1384" s="81" t="s">
        <v>42</v>
      </c>
    </row>
    <row r="1385" spans="1:5" ht="15" customHeight="1" x14ac:dyDescent="0.2">
      <c r="A1385" s="103"/>
      <c r="B1385" s="105"/>
      <c r="C1385" s="106">
        <v>6409</v>
      </c>
      <c r="D1385" s="84" t="s">
        <v>73</v>
      </c>
      <c r="E1385" s="107">
        <v>3840000</v>
      </c>
    </row>
    <row r="1386" spans="1:5" ht="15" customHeight="1" x14ac:dyDescent="0.2">
      <c r="A1386" s="108"/>
      <c r="B1386" s="109"/>
      <c r="C1386" s="87" t="s">
        <v>44</v>
      </c>
      <c r="D1386" s="88"/>
      <c r="E1386" s="89">
        <f>E1385</f>
        <v>3840000</v>
      </c>
    </row>
    <row r="1387" spans="1:5" ht="15" customHeight="1" x14ac:dyDescent="0.2"/>
    <row r="1388" spans="1:5" ht="15" customHeight="1" x14ac:dyDescent="0.2"/>
    <row r="1389" spans="1:5" ht="15" customHeight="1" x14ac:dyDescent="0.25">
      <c r="A1389" s="34" t="s">
        <v>209</v>
      </c>
    </row>
    <row r="1390" spans="1:5" ht="15" customHeight="1" x14ac:dyDescent="0.2">
      <c r="A1390" s="150" t="s">
        <v>150</v>
      </c>
      <c r="B1390" s="150"/>
      <c r="C1390" s="150"/>
      <c r="D1390" s="150"/>
      <c r="E1390" s="150"/>
    </row>
    <row r="1391" spans="1:5" ht="15" customHeight="1" x14ac:dyDescent="0.2">
      <c r="A1391" s="150"/>
      <c r="B1391" s="150"/>
      <c r="C1391" s="150"/>
      <c r="D1391" s="150"/>
      <c r="E1391" s="150"/>
    </row>
    <row r="1392" spans="1:5" ht="15" customHeight="1" x14ac:dyDescent="0.2">
      <c r="A1392" s="36" t="s">
        <v>210</v>
      </c>
      <c r="B1392" s="36"/>
      <c r="C1392" s="36"/>
      <c r="D1392" s="36"/>
      <c r="E1392" s="36"/>
    </row>
    <row r="1393" spans="1:5" ht="15" customHeight="1" x14ac:dyDescent="0.2">
      <c r="A1393" s="36"/>
      <c r="B1393" s="36"/>
      <c r="C1393" s="36"/>
      <c r="D1393" s="36"/>
      <c r="E1393" s="36"/>
    </row>
    <row r="1394" spans="1:5" ht="15" customHeight="1" x14ac:dyDescent="0.2">
      <c r="A1394" s="36"/>
      <c r="B1394" s="36"/>
      <c r="C1394" s="36"/>
      <c r="D1394" s="36"/>
      <c r="E1394" s="36"/>
    </row>
    <row r="1395" spans="1:5" ht="15" customHeight="1" x14ac:dyDescent="0.2">
      <c r="A1395" s="36"/>
      <c r="B1395" s="36"/>
      <c r="C1395" s="36"/>
      <c r="D1395" s="36"/>
      <c r="E1395" s="36"/>
    </row>
    <row r="1396" spans="1:5" ht="15" customHeight="1" x14ac:dyDescent="0.2">
      <c r="A1396" s="36"/>
      <c r="B1396" s="36"/>
      <c r="C1396" s="36"/>
      <c r="D1396" s="36"/>
      <c r="E1396" s="36"/>
    </row>
    <row r="1397" spans="1:5" ht="15" customHeight="1" x14ac:dyDescent="0.2">
      <c r="A1397" s="36"/>
      <c r="B1397" s="36"/>
      <c r="C1397" s="36"/>
      <c r="D1397" s="36"/>
      <c r="E1397" s="36"/>
    </row>
    <row r="1398" spans="1:5" ht="15" customHeight="1" x14ac:dyDescent="0.2">
      <c r="A1398" s="36"/>
      <c r="B1398" s="36"/>
      <c r="C1398" s="36"/>
      <c r="D1398" s="36"/>
      <c r="E1398" s="36"/>
    </row>
    <row r="1399" spans="1:5" ht="15" customHeight="1" x14ac:dyDescent="0.2">
      <c r="A1399" s="36"/>
      <c r="B1399" s="36"/>
      <c r="C1399" s="36"/>
      <c r="D1399" s="36"/>
      <c r="E1399" s="36"/>
    </row>
    <row r="1400" spans="1:5" ht="15" customHeight="1" x14ac:dyDescent="0.2">
      <c r="A1400" s="36"/>
      <c r="B1400" s="36"/>
      <c r="C1400" s="36"/>
      <c r="D1400" s="36"/>
      <c r="E1400" s="36"/>
    </row>
    <row r="1401" spans="1:5" ht="15" customHeight="1" x14ac:dyDescent="0.2">
      <c r="A1401" s="111"/>
      <c r="B1401" s="111"/>
      <c r="C1401" s="111"/>
      <c r="D1401" s="111"/>
      <c r="E1401" s="111"/>
    </row>
    <row r="1402" spans="1:5" ht="15" customHeight="1" x14ac:dyDescent="0.2">
      <c r="A1402" s="111"/>
      <c r="B1402" s="111"/>
      <c r="C1402" s="111"/>
      <c r="D1402" s="111"/>
      <c r="E1402" s="111"/>
    </row>
    <row r="1403" spans="1:5" ht="15" customHeight="1" x14ac:dyDescent="0.2">
      <c r="A1403" s="111"/>
      <c r="B1403" s="111"/>
      <c r="C1403" s="111"/>
      <c r="D1403" s="111"/>
      <c r="E1403" s="111"/>
    </row>
    <row r="1404" spans="1:5" ht="15" customHeight="1" x14ac:dyDescent="0.2">
      <c r="A1404" s="111"/>
      <c r="B1404" s="111"/>
      <c r="C1404" s="111"/>
      <c r="D1404" s="111"/>
      <c r="E1404" s="111"/>
    </row>
    <row r="1405" spans="1:5" ht="15" customHeight="1" x14ac:dyDescent="0.25">
      <c r="A1405" s="96" t="s">
        <v>17</v>
      </c>
      <c r="B1405" s="60"/>
      <c r="C1405" s="60"/>
      <c r="D1405" s="60"/>
      <c r="E1405" s="44"/>
    </row>
    <row r="1406" spans="1:5" ht="15" customHeight="1" x14ac:dyDescent="0.2">
      <c r="A1406" s="97" t="s">
        <v>83</v>
      </c>
      <c r="B1406" s="116"/>
      <c r="C1406" s="116"/>
      <c r="D1406" s="116"/>
      <c r="E1406" s="44" t="s">
        <v>84</v>
      </c>
    </row>
    <row r="1407" spans="1:5" ht="15" customHeight="1" x14ac:dyDescent="0.2">
      <c r="A1407" s="97"/>
      <c r="B1407" s="44"/>
      <c r="C1407" s="60"/>
      <c r="D1407" s="60"/>
      <c r="E1407" s="78"/>
    </row>
    <row r="1408" spans="1:5" ht="15" customHeight="1" x14ac:dyDescent="0.2">
      <c r="A1408" s="104"/>
      <c r="B1408" s="45" t="s">
        <v>39</v>
      </c>
      <c r="C1408" s="79" t="s">
        <v>40</v>
      </c>
      <c r="D1408" s="122" t="s">
        <v>41</v>
      </c>
      <c r="E1408" s="81" t="s">
        <v>42</v>
      </c>
    </row>
    <row r="1409" spans="1:5" ht="15" customHeight="1" x14ac:dyDescent="0.2">
      <c r="A1409" s="104"/>
      <c r="B1409" s="47">
        <v>301</v>
      </c>
      <c r="C1409" s="91"/>
      <c r="D1409" s="72" t="s">
        <v>121</v>
      </c>
      <c r="E1409" s="102">
        <v>-500000</v>
      </c>
    </row>
    <row r="1410" spans="1:5" ht="15" customHeight="1" x14ac:dyDescent="0.2">
      <c r="A1410" s="151"/>
      <c r="B1410" s="124"/>
      <c r="C1410" s="87" t="s">
        <v>44</v>
      </c>
      <c r="D1410" s="125"/>
      <c r="E1410" s="126">
        <f>SUM(E1409:E1409)</f>
        <v>-500000</v>
      </c>
    </row>
    <row r="1411" spans="1:5" ht="15" customHeight="1" x14ac:dyDescent="0.2"/>
    <row r="1412" spans="1:5" ht="15" customHeight="1" x14ac:dyDescent="0.25">
      <c r="A1412" s="96" t="s">
        <v>17</v>
      </c>
      <c r="B1412" s="60"/>
      <c r="C1412" s="60"/>
      <c r="D1412" s="60"/>
      <c r="E1412" s="60"/>
    </row>
    <row r="1413" spans="1:5" ht="15" customHeight="1" x14ac:dyDescent="0.2">
      <c r="A1413" s="97" t="s">
        <v>71</v>
      </c>
      <c r="B1413" s="60"/>
      <c r="C1413" s="60"/>
      <c r="D1413" s="60"/>
      <c r="E1413" s="61" t="s">
        <v>72</v>
      </c>
    </row>
    <row r="1414" spans="1:5" ht="15" customHeight="1" x14ac:dyDescent="0.25">
      <c r="A1414" s="96"/>
      <c r="B1414" s="44"/>
      <c r="C1414" s="60"/>
      <c r="D1414" s="60"/>
      <c r="E1414" s="78"/>
    </row>
    <row r="1415" spans="1:5" ht="15" customHeight="1" x14ac:dyDescent="0.2">
      <c r="A1415" s="104"/>
      <c r="B1415" s="104"/>
      <c r="C1415" s="79" t="s">
        <v>40</v>
      </c>
      <c r="D1415" s="90" t="s">
        <v>50</v>
      </c>
      <c r="E1415" s="81" t="s">
        <v>42</v>
      </c>
    </row>
    <row r="1416" spans="1:5" ht="15" customHeight="1" x14ac:dyDescent="0.2">
      <c r="A1416" s="103"/>
      <c r="B1416" s="105"/>
      <c r="C1416" s="106">
        <v>6409</v>
      </c>
      <c r="D1416" s="84" t="s">
        <v>73</v>
      </c>
      <c r="E1416" s="107">
        <v>500000</v>
      </c>
    </row>
    <row r="1417" spans="1:5" ht="15" customHeight="1" x14ac:dyDescent="0.2">
      <c r="A1417" s="108"/>
      <c r="B1417" s="109"/>
      <c r="C1417" s="87" t="s">
        <v>44</v>
      </c>
      <c r="D1417" s="88"/>
      <c r="E1417" s="89">
        <f>E1416</f>
        <v>500000</v>
      </c>
    </row>
    <row r="1418" spans="1:5" ht="15" customHeight="1" x14ac:dyDescent="0.2"/>
    <row r="1419" spans="1:5" ht="15" customHeight="1" x14ac:dyDescent="0.2"/>
    <row r="1420" spans="1:5" ht="15" customHeight="1" x14ac:dyDescent="0.25">
      <c r="A1420" s="34" t="s">
        <v>211</v>
      </c>
    </row>
    <row r="1421" spans="1:5" ht="15" customHeight="1" x14ac:dyDescent="0.2">
      <c r="A1421" s="150" t="s">
        <v>150</v>
      </c>
      <c r="B1421" s="150"/>
      <c r="C1421" s="150"/>
      <c r="D1421" s="150"/>
      <c r="E1421" s="150"/>
    </row>
    <row r="1422" spans="1:5" ht="15" customHeight="1" x14ac:dyDescent="0.2">
      <c r="A1422" s="150"/>
      <c r="B1422" s="150"/>
      <c r="C1422" s="150"/>
      <c r="D1422" s="150"/>
      <c r="E1422" s="150"/>
    </row>
    <row r="1423" spans="1:5" ht="15" customHeight="1" x14ac:dyDescent="0.2">
      <c r="A1423" s="36" t="s">
        <v>212</v>
      </c>
      <c r="B1423" s="36"/>
      <c r="C1423" s="36"/>
      <c r="D1423" s="36"/>
      <c r="E1423" s="36"/>
    </row>
    <row r="1424" spans="1:5" ht="15" customHeight="1" x14ac:dyDescent="0.2">
      <c r="A1424" s="36"/>
      <c r="B1424" s="36"/>
      <c r="C1424" s="36"/>
      <c r="D1424" s="36"/>
      <c r="E1424" s="36"/>
    </row>
    <row r="1425" spans="1:5" ht="15" customHeight="1" x14ac:dyDescent="0.2">
      <c r="A1425" s="36"/>
      <c r="B1425" s="36"/>
      <c r="C1425" s="36"/>
      <c r="D1425" s="36"/>
      <c r="E1425" s="36"/>
    </row>
    <row r="1426" spans="1:5" ht="15" customHeight="1" x14ac:dyDescent="0.2">
      <c r="A1426" s="36"/>
      <c r="B1426" s="36"/>
      <c r="C1426" s="36"/>
      <c r="D1426" s="36"/>
      <c r="E1426" s="36"/>
    </row>
    <row r="1427" spans="1:5" ht="15" customHeight="1" x14ac:dyDescent="0.2">
      <c r="A1427" s="36"/>
      <c r="B1427" s="36"/>
      <c r="C1427" s="36"/>
      <c r="D1427" s="36"/>
      <c r="E1427" s="36"/>
    </row>
    <row r="1428" spans="1:5" ht="15" customHeight="1" x14ac:dyDescent="0.2">
      <c r="A1428" s="36"/>
      <c r="B1428" s="36"/>
      <c r="C1428" s="36"/>
      <c r="D1428" s="36"/>
      <c r="E1428" s="36"/>
    </row>
    <row r="1429" spans="1:5" ht="15" customHeight="1" x14ac:dyDescent="0.2">
      <c r="A1429" s="36"/>
      <c r="B1429" s="36"/>
      <c r="C1429" s="36"/>
      <c r="D1429" s="36"/>
      <c r="E1429" s="36"/>
    </row>
    <row r="1430" spans="1:5" ht="15" customHeight="1" x14ac:dyDescent="0.2">
      <c r="A1430" s="36"/>
      <c r="B1430" s="36"/>
      <c r="C1430" s="36"/>
      <c r="D1430" s="36"/>
      <c r="E1430" s="36"/>
    </row>
    <row r="1431" spans="1:5" ht="15" customHeight="1" x14ac:dyDescent="0.2">
      <c r="A1431" s="36"/>
      <c r="B1431" s="36"/>
      <c r="C1431" s="36"/>
      <c r="D1431" s="36"/>
      <c r="E1431" s="36"/>
    </row>
    <row r="1432" spans="1:5" ht="15" customHeight="1" x14ac:dyDescent="0.2">
      <c r="A1432" s="111"/>
      <c r="B1432" s="111"/>
      <c r="C1432" s="111"/>
      <c r="D1432" s="111"/>
      <c r="E1432" s="111"/>
    </row>
    <row r="1433" spans="1:5" ht="15" customHeight="1" x14ac:dyDescent="0.25">
      <c r="A1433" s="96" t="s">
        <v>17</v>
      </c>
      <c r="B1433" s="60"/>
      <c r="C1433" s="60"/>
      <c r="D1433" s="60"/>
      <c r="E1433" s="44"/>
    </row>
    <row r="1434" spans="1:5" ht="15" customHeight="1" x14ac:dyDescent="0.2">
      <c r="A1434" s="97" t="s">
        <v>83</v>
      </c>
      <c r="B1434" s="116"/>
      <c r="C1434" s="116"/>
      <c r="D1434" s="116"/>
      <c r="E1434" s="44" t="s">
        <v>84</v>
      </c>
    </row>
    <row r="1435" spans="1:5" ht="15" customHeight="1" x14ac:dyDescent="0.2">
      <c r="A1435" s="97"/>
      <c r="B1435" s="44"/>
      <c r="C1435" s="60"/>
      <c r="D1435" s="60"/>
      <c r="E1435" s="78"/>
    </row>
    <row r="1436" spans="1:5" ht="15" customHeight="1" x14ac:dyDescent="0.2">
      <c r="A1436" s="104"/>
      <c r="B1436" s="45" t="s">
        <v>39</v>
      </c>
      <c r="C1436" s="79" t="s">
        <v>40</v>
      </c>
      <c r="D1436" s="122" t="s">
        <v>41</v>
      </c>
      <c r="E1436" s="81" t="s">
        <v>42</v>
      </c>
    </row>
    <row r="1437" spans="1:5" ht="15" customHeight="1" x14ac:dyDescent="0.2">
      <c r="A1437" s="104"/>
      <c r="B1437" s="47">
        <v>133</v>
      </c>
      <c r="C1437" s="91"/>
      <c r="D1437" s="72" t="s">
        <v>121</v>
      </c>
      <c r="E1437" s="102">
        <v>-6508591.6600000001</v>
      </c>
    </row>
    <row r="1438" spans="1:5" ht="15" customHeight="1" x14ac:dyDescent="0.2">
      <c r="A1438" s="151"/>
      <c r="B1438" s="124"/>
      <c r="C1438" s="87" t="s">
        <v>44</v>
      </c>
      <c r="D1438" s="125"/>
      <c r="E1438" s="126">
        <f>SUM(E1437:E1437)</f>
        <v>-6508591.6600000001</v>
      </c>
    </row>
    <row r="1439" spans="1:5" ht="15" customHeight="1" x14ac:dyDescent="0.2"/>
    <row r="1440" spans="1:5" ht="15" customHeight="1" x14ac:dyDescent="0.25">
      <c r="A1440" s="96" t="s">
        <v>17</v>
      </c>
      <c r="B1440" s="60"/>
      <c r="C1440" s="60"/>
      <c r="D1440" s="60"/>
      <c r="E1440" s="60"/>
    </row>
    <row r="1441" spans="1:5" ht="15" customHeight="1" x14ac:dyDescent="0.2">
      <c r="A1441" s="97" t="s">
        <v>71</v>
      </c>
      <c r="B1441" s="60"/>
      <c r="C1441" s="60"/>
      <c r="D1441" s="60"/>
      <c r="E1441" s="61" t="s">
        <v>72</v>
      </c>
    </row>
    <row r="1442" spans="1:5" ht="15" customHeight="1" x14ac:dyDescent="0.25">
      <c r="A1442" s="96"/>
      <c r="B1442" s="44"/>
      <c r="C1442" s="60"/>
      <c r="D1442" s="60"/>
      <c r="E1442" s="78"/>
    </row>
    <row r="1443" spans="1:5" ht="15" customHeight="1" x14ac:dyDescent="0.2">
      <c r="A1443" s="104"/>
      <c r="B1443" s="104"/>
      <c r="C1443" s="79" t="s">
        <v>40</v>
      </c>
      <c r="D1443" s="90" t="s">
        <v>50</v>
      </c>
      <c r="E1443" s="81" t="s">
        <v>42</v>
      </c>
    </row>
    <row r="1444" spans="1:5" ht="15" customHeight="1" x14ac:dyDescent="0.2">
      <c r="A1444" s="103"/>
      <c r="B1444" s="105"/>
      <c r="C1444" s="106">
        <v>6409</v>
      </c>
      <c r="D1444" s="84" t="s">
        <v>73</v>
      </c>
      <c r="E1444" s="107">
        <v>6508591.6600000001</v>
      </c>
    </row>
    <row r="1445" spans="1:5" ht="15" customHeight="1" x14ac:dyDescent="0.2">
      <c r="A1445" s="108"/>
      <c r="B1445" s="109"/>
      <c r="C1445" s="87" t="s">
        <v>44</v>
      </c>
      <c r="D1445" s="88"/>
      <c r="E1445" s="89">
        <f>E1444</f>
        <v>6508591.6600000001</v>
      </c>
    </row>
    <row r="1446" spans="1:5" ht="15" customHeight="1" x14ac:dyDescent="0.2"/>
    <row r="1447" spans="1:5" ht="15" customHeight="1" x14ac:dyDescent="0.2"/>
    <row r="1448" spans="1:5" ht="15" customHeight="1" x14ac:dyDescent="0.25">
      <c r="A1448" s="34" t="s">
        <v>213</v>
      </c>
    </row>
    <row r="1449" spans="1:5" ht="15" customHeight="1" x14ac:dyDescent="0.2">
      <c r="A1449" s="150" t="s">
        <v>185</v>
      </c>
      <c r="B1449" s="150"/>
      <c r="C1449" s="150"/>
      <c r="D1449" s="150"/>
      <c r="E1449" s="150"/>
    </row>
    <row r="1450" spans="1:5" ht="15" customHeight="1" x14ac:dyDescent="0.2">
      <c r="A1450" s="150"/>
      <c r="B1450" s="150"/>
      <c r="C1450" s="150"/>
      <c r="D1450" s="150"/>
      <c r="E1450" s="150"/>
    </row>
    <row r="1451" spans="1:5" ht="15" customHeight="1" x14ac:dyDescent="0.2">
      <c r="A1451" s="36" t="s">
        <v>214</v>
      </c>
      <c r="B1451" s="36"/>
      <c r="C1451" s="36"/>
      <c r="D1451" s="36"/>
      <c r="E1451" s="36"/>
    </row>
    <row r="1452" spans="1:5" ht="15" customHeight="1" x14ac:dyDescent="0.2">
      <c r="A1452" s="36"/>
      <c r="B1452" s="36"/>
      <c r="C1452" s="36"/>
      <c r="D1452" s="36"/>
      <c r="E1452" s="36"/>
    </row>
    <row r="1453" spans="1:5" ht="15" customHeight="1" x14ac:dyDescent="0.2">
      <c r="A1453" s="36"/>
      <c r="B1453" s="36"/>
      <c r="C1453" s="36"/>
      <c r="D1453" s="36"/>
      <c r="E1453" s="36"/>
    </row>
    <row r="1454" spans="1:5" ht="15" customHeight="1" x14ac:dyDescent="0.2">
      <c r="A1454" s="36"/>
      <c r="B1454" s="36"/>
      <c r="C1454" s="36"/>
      <c r="D1454" s="36"/>
      <c r="E1454" s="36"/>
    </row>
    <row r="1455" spans="1:5" ht="15" customHeight="1" x14ac:dyDescent="0.2">
      <c r="A1455" s="36"/>
      <c r="B1455" s="36"/>
      <c r="C1455" s="36"/>
      <c r="D1455" s="36"/>
      <c r="E1455" s="36"/>
    </row>
    <row r="1456" spans="1:5" ht="15" customHeight="1" x14ac:dyDescent="0.2">
      <c r="A1456" s="36"/>
      <c r="B1456" s="36"/>
      <c r="C1456" s="36"/>
      <c r="D1456" s="36"/>
      <c r="E1456" s="36"/>
    </row>
    <row r="1457" spans="1:5" ht="12" customHeight="1" x14ac:dyDescent="0.2">
      <c r="A1457" s="36"/>
      <c r="B1457" s="36"/>
      <c r="C1457" s="36"/>
      <c r="D1457" s="36"/>
      <c r="E1457" s="36"/>
    </row>
    <row r="1458" spans="1:5" ht="15" customHeight="1" x14ac:dyDescent="0.25">
      <c r="A1458" s="96" t="s">
        <v>17</v>
      </c>
      <c r="B1458" s="60"/>
      <c r="C1458" s="60"/>
      <c r="D1458" s="60"/>
      <c r="E1458" s="44"/>
    </row>
    <row r="1459" spans="1:5" ht="15" customHeight="1" x14ac:dyDescent="0.2">
      <c r="A1459" s="97" t="s">
        <v>83</v>
      </c>
      <c r="B1459" s="116"/>
      <c r="C1459" s="116"/>
      <c r="D1459" s="116"/>
      <c r="E1459" s="44" t="s">
        <v>84</v>
      </c>
    </row>
    <row r="1460" spans="1:5" ht="15" customHeight="1" x14ac:dyDescent="0.2"/>
    <row r="1461" spans="1:5" ht="15" customHeight="1" x14ac:dyDescent="0.2">
      <c r="B1461" s="45" t="s">
        <v>39</v>
      </c>
      <c r="C1461" s="79" t="s">
        <v>40</v>
      </c>
      <c r="D1461" s="122" t="s">
        <v>41</v>
      </c>
      <c r="E1461" s="81" t="s">
        <v>42</v>
      </c>
    </row>
    <row r="1462" spans="1:5" ht="15" customHeight="1" x14ac:dyDescent="0.2">
      <c r="B1462" s="47">
        <v>880</v>
      </c>
      <c r="C1462" s="91"/>
      <c r="D1462" s="72" t="s">
        <v>121</v>
      </c>
      <c r="E1462" s="50">
        <v>-871.2</v>
      </c>
    </row>
    <row r="1463" spans="1:5" ht="15" customHeight="1" x14ac:dyDescent="0.2">
      <c r="B1463" s="47">
        <v>880</v>
      </c>
      <c r="C1463" s="91"/>
      <c r="D1463" s="84" t="s">
        <v>100</v>
      </c>
      <c r="E1463" s="50">
        <v>871.2</v>
      </c>
    </row>
    <row r="1464" spans="1:5" ht="15" customHeight="1" x14ac:dyDescent="0.2">
      <c r="B1464" s="124"/>
      <c r="C1464" s="87" t="s">
        <v>44</v>
      </c>
      <c r="D1464" s="125"/>
      <c r="E1464" s="126">
        <f>SUM(E1462:E1463)</f>
        <v>0</v>
      </c>
    </row>
    <row r="1465" spans="1:5" ht="15" customHeight="1" x14ac:dyDescent="0.2"/>
    <row r="1466" spans="1:5" ht="15" customHeight="1" x14ac:dyDescent="0.2"/>
    <row r="1467" spans="1:5" ht="15" customHeight="1" x14ac:dyDescent="0.25">
      <c r="A1467" s="34" t="s">
        <v>215</v>
      </c>
    </row>
    <row r="1468" spans="1:5" ht="15" customHeight="1" x14ac:dyDescent="0.2">
      <c r="A1468" s="161" t="s">
        <v>216</v>
      </c>
      <c r="B1468" s="161"/>
      <c r="C1468" s="161"/>
      <c r="D1468" s="161"/>
      <c r="E1468" s="161"/>
    </row>
    <row r="1469" spans="1:5" ht="15" customHeight="1" x14ac:dyDescent="0.2">
      <c r="A1469" s="36" t="s">
        <v>217</v>
      </c>
      <c r="B1469" s="36"/>
      <c r="C1469" s="36"/>
      <c r="D1469" s="36"/>
      <c r="E1469" s="36"/>
    </row>
    <row r="1470" spans="1:5" ht="15" customHeight="1" x14ac:dyDescent="0.2">
      <c r="A1470" s="36"/>
      <c r="B1470" s="36"/>
      <c r="C1470" s="36"/>
      <c r="D1470" s="36"/>
      <c r="E1470" s="36"/>
    </row>
    <row r="1471" spans="1:5" ht="15" customHeight="1" x14ac:dyDescent="0.2">
      <c r="A1471" s="36"/>
      <c r="B1471" s="36"/>
      <c r="C1471" s="36"/>
      <c r="D1471" s="36"/>
      <c r="E1471" s="36"/>
    </row>
    <row r="1472" spans="1:5" ht="15" customHeight="1" x14ac:dyDescent="0.2">
      <c r="A1472" s="36"/>
      <c r="B1472" s="36"/>
      <c r="C1472" s="36"/>
      <c r="D1472" s="36"/>
      <c r="E1472" s="36"/>
    </row>
    <row r="1473" spans="1:5" ht="15" customHeight="1" x14ac:dyDescent="0.2">
      <c r="A1473" s="36"/>
      <c r="B1473" s="36"/>
      <c r="C1473" s="36"/>
      <c r="D1473" s="36"/>
      <c r="E1473" s="36"/>
    </row>
    <row r="1474" spans="1:5" ht="15" customHeight="1" x14ac:dyDescent="0.2">
      <c r="A1474" s="36"/>
      <c r="B1474" s="36"/>
      <c r="C1474" s="36"/>
      <c r="D1474" s="36"/>
      <c r="E1474" s="36"/>
    </row>
    <row r="1475" spans="1:5" ht="15" customHeight="1" x14ac:dyDescent="0.2">
      <c r="A1475" s="36"/>
      <c r="B1475" s="36"/>
      <c r="C1475" s="36"/>
      <c r="D1475" s="36"/>
      <c r="E1475" s="36"/>
    </row>
    <row r="1476" spans="1:5" ht="15" customHeight="1" x14ac:dyDescent="0.2">
      <c r="A1476" s="74"/>
      <c r="B1476" s="74"/>
      <c r="C1476" s="74"/>
      <c r="D1476" s="74"/>
      <c r="E1476" s="74"/>
    </row>
    <row r="1477" spans="1:5" ht="15" customHeight="1" x14ac:dyDescent="0.25">
      <c r="A1477" s="38" t="s">
        <v>1</v>
      </c>
      <c r="B1477" s="60"/>
      <c r="C1477" s="60"/>
      <c r="D1477" s="60"/>
      <c r="E1477" s="60"/>
    </row>
    <row r="1478" spans="1:5" ht="15" customHeight="1" x14ac:dyDescent="0.2">
      <c r="A1478" s="40" t="s">
        <v>37</v>
      </c>
      <c r="B1478" s="39"/>
      <c r="C1478" s="39"/>
      <c r="D1478" s="39"/>
      <c r="E1478" s="41" t="s">
        <v>38</v>
      </c>
    </row>
    <row r="1479" spans="1:5" ht="15" customHeight="1" x14ac:dyDescent="0.25">
      <c r="A1479" s="96"/>
      <c r="B1479" s="44"/>
      <c r="C1479" s="60"/>
      <c r="D1479" s="60"/>
      <c r="E1479" s="78"/>
    </row>
    <row r="1480" spans="1:5" ht="15" customHeight="1" x14ac:dyDescent="0.2">
      <c r="A1480" s="98"/>
      <c r="B1480" s="104"/>
      <c r="C1480" s="79" t="s">
        <v>40</v>
      </c>
      <c r="D1480" s="80" t="s">
        <v>41</v>
      </c>
      <c r="E1480" s="81" t="s">
        <v>42</v>
      </c>
    </row>
    <row r="1481" spans="1:5" ht="15" customHeight="1" x14ac:dyDescent="0.2">
      <c r="A1481" s="103"/>
      <c r="B1481" s="105"/>
      <c r="C1481" s="101">
        <v>6172</v>
      </c>
      <c r="D1481" s="162" t="s">
        <v>218</v>
      </c>
      <c r="E1481" s="102">
        <v>39504</v>
      </c>
    </row>
    <row r="1482" spans="1:5" ht="15" customHeight="1" x14ac:dyDescent="0.2">
      <c r="A1482" s="103"/>
      <c r="B1482" s="151"/>
      <c r="C1482" s="87" t="s">
        <v>44</v>
      </c>
      <c r="D1482" s="88"/>
      <c r="E1482" s="89">
        <f>SUM(E1481:E1481)</f>
        <v>39504</v>
      </c>
    </row>
    <row r="1483" spans="1:5" ht="15" customHeight="1" x14ac:dyDescent="0.25">
      <c r="A1483" s="153"/>
    </row>
    <row r="1484" spans="1:5" ht="15" customHeight="1" x14ac:dyDescent="0.25">
      <c r="A1484" s="38" t="s">
        <v>17</v>
      </c>
      <c r="B1484" s="39"/>
      <c r="C1484" s="39"/>
      <c r="D1484" s="44"/>
      <c r="E1484" s="44"/>
    </row>
    <row r="1485" spans="1:5" ht="15" customHeight="1" x14ac:dyDescent="0.2">
      <c r="A1485" s="40" t="s">
        <v>37</v>
      </c>
      <c r="B1485" s="39"/>
      <c r="C1485" s="39"/>
      <c r="D1485" s="39"/>
      <c r="E1485" s="41" t="s">
        <v>38</v>
      </c>
    </row>
    <row r="1486" spans="1:5" ht="15" customHeight="1" x14ac:dyDescent="0.2">
      <c r="A1486" s="42"/>
      <c r="B1486" s="133"/>
      <c r="C1486" s="39"/>
      <c r="D1486" s="42"/>
      <c r="E1486" s="134"/>
    </row>
    <row r="1487" spans="1:5" ht="15" customHeight="1" x14ac:dyDescent="0.2">
      <c r="B1487" s="98"/>
      <c r="C1487" s="45" t="s">
        <v>40</v>
      </c>
      <c r="D1487" s="80" t="s">
        <v>50</v>
      </c>
      <c r="E1487" s="81" t="s">
        <v>42</v>
      </c>
    </row>
    <row r="1488" spans="1:5" ht="15" customHeight="1" x14ac:dyDescent="0.2">
      <c r="B1488" s="103"/>
      <c r="C1488" s="91">
        <v>6172</v>
      </c>
      <c r="D1488" s="163" t="s">
        <v>51</v>
      </c>
      <c r="E1488" s="102">
        <v>39504</v>
      </c>
    </row>
    <row r="1489" spans="1:5" ht="15" customHeight="1" x14ac:dyDescent="0.2">
      <c r="B1489" s="55"/>
      <c r="C1489" s="52" t="s">
        <v>44</v>
      </c>
      <c r="D1489" s="92"/>
      <c r="E1489" s="93">
        <f>SUM(E1488:E1488)</f>
        <v>39504</v>
      </c>
    </row>
    <row r="1490" spans="1:5" ht="15" customHeight="1" x14ac:dyDescent="0.2"/>
    <row r="1491" spans="1:5" ht="15" customHeight="1" x14ac:dyDescent="0.2"/>
    <row r="1492" spans="1:5" ht="15" customHeight="1" x14ac:dyDescent="0.25">
      <c r="A1492" s="34" t="s">
        <v>219</v>
      </c>
    </row>
    <row r="1493" spans="1:5" ht="15" customHeight="1" x14ac:dyDescent="0.2">
      <c r="A1493" s="35" t="s">
        <v>34</v>
      </c>
      <c r="B1493" s="35"/>
      <c r="C1493" s="35"/>
      <c r="D1493" s="35"/>
      <c r="E1493" s="35"/>
    </row>
    <row r="1494" spans="1:5" ht="15" customHeight="1" x14ac:dyDescent="0.2">
      <c r="A1494" s="35" t="s">
        <v>220</v>
      </c>
      <c r="B1494" s="35"/>
      <c r="C1494" s="35"/>
      <c r="D1494" s="35"/>
      <c r="E1494" s="35"/>
    </row>
    <row r="1495" spans="1:5" ht="15" customHeight="1" x14ac:dyDescent="0.2">
      <c r="A1495" s="36" t="s">
        <v>221</v>
      </c>
      <c r="B1495" s="36"/>
      <c r="C1495" s="36"/>
      <c r="D1495" s="36"/>
      <c r="E1495" s="36"/>
    </row>
    <row r="1496" spans="1:5" ht="15" customHeight="1" x14ac:dyDescent="0.2">
      <c r="A1496" s="36"/>
      <c r="B1496" s="36"/>
      <c r="C1496" s="36"/>
      <c r="D1496" s="36"/>
      <c r="E1496" s="36"/>
    </row>
    <row r="1497" spans="1:5" ht="15" customHeight="1" x14ac:dyDescent="0.2">
      <c r="A1497" s="36"/>
      <c r="B1497" s="36"/>
      <c r="C1497" s="36"/>
      <c r="D1497" s="36"/>
      <c r="E1497" s="36"/>
    </row>
    <row r="1498" spans="1:5" ht="15" customHeight="1" x14ac:dyDescent="0.2">
      <c r="A1498" s="36"/>
      <c r="B1498" s="36"/>
      <c r="C1498" s="36"/>
      <c r="D1498" s="36"/>
      <c r="E1498" s="36"/>
    </row>
    <row r="1499" spans="1:5" ht="15" customHeight="1" x14ac:dyDescent="0.2">
      <c r="A1499" s="36"/>
      <c r="B1499" s="36"/>
      <c r="C1499" s="36"/>
      <c r="D1499" s="36"/>
      <c r="E1499" s="36"/>
    </row>
    <row r="1500" spans="1:5" ht="15" customHeight="1" x14ac:dyDescent="0.2">
      <c r="A1500" s="115"/>
      <c r="B1500" s="114"/>
      <c r="C1500" s="115"/>
      <c r="D1500" s="115"/>
      <c r="E1500" s="115"/>
    </row>
    <row r="1501" spans="1:5" ht="15" customHeight="1" x14ac:dyDescent="0.25">
      <c r="A1501" s="38" t="s">
        <v>1</v>
      </c>
      <c r="B1501" s="76"/>
      <c r="C1501" s="39"/>
      <c r="D1501" s="39"/>
      <c r="E1501" s="39"/>
    </row>
    <row r="1502" spans="1:5" ht="15" customHeight="1" x14ac:dyDescent="0.2">
      <c r="A1502" s="40" t="s">
        <v>37</v>
      </c>
      <c r="B1502" s="60"/>
      <c r="C1502" s="60"/>
      <c r="D1502" s="60"/>
      <c r="E1502" s="61" t="s">
        <v>38</v>
      </c>
    </row>
    <row r="1503" spans="1:5" ht="15" customHeight="1" x14ac:dyDescent="0.25">
      <c r="A1503" s="44"/>
      <c r="B1503" s="77"/>
      <c r="C1503" s="60"/>
      <c r="D1503" s="60"/>
      <c r="E1503" s="78"/>
    </row>
    <row r="1504" spans="1:5" ht="15" customHeight="1" x14ac:dyDescent="0.2">
      <c r="B1504" s="79" t="s">
        <v>39</v>
      </c>
      <c r="C1504" s="79" t="s">
        <v>40</v>
      </c>
      <c r="D1504" s="80" t="s">
        <v>41</v>
      </c>
      <c r="E1504" s="81" t="s">
        <v>42</v>
      </c>
    </row>
    <row r="1505" spans="1:5" ht="15" customHeight="1" x14ac:dyDescent="0.2">
      <c r="B1505" s="164">
        <v>29014</v>
      </c>
      <c r="C1505" s="83"/>
      <c r="D1505" s="49" t="s">
        <v>43</v>
      </c>
      <c r="E1505" s="129">
        <v>1365006</v>
      </c>
    </row>
    <row r="1506" spans="1:5" ht="15" customHeight="1" x14ac:dyDescent="0.2">
      <c r="B1506" s="164">
        <v>29015</v>
      </c>
      <c r="C1506" s="83"/>
      <c r="D1506" s="49" t="s">
        <v>43</v>
      </c>
      <c r="E1506" s="129">
        <v>97577</v>
      </c>
    </row>
    <row r="1507" spans="1:5" ht="15" customHeight="1" x14ac:dyDescent="0.2">
      <c r="B1507" s="164">
        <v>29096</v>
      </c>
      <c r="C1507" s="83"/>
      <c r="D1507" s="49" t="s">
        <v>43</v>
      </c>
      <c r="E1507" s="129">
        <v>8100</v>
      </c>
    </row>
    <row r="1508" spans="1:5" ht="15" customHeight="1" x14ac:dyDescent="0.2">
      <c r="B1508" s="86"/>
      <c r="C1508" s="87" t="s">
        <v>44</v>
      </c>
      <c r="D1508" s="88"/>
      <c r="E1508" s="89">
        <f>SUM(E1505:E1507)</f>
        <v>1470683</v>
      </c>
    </row>
    <row r="1509" spans="1:5" ht="15" customHeight="1" x14ac:dyDescent="0.2">
      <c r="A1509" s="44"/>
      <c r="B1509" s="165"/>
      <c r="C1509" s="44"/>
      <c r="D1509" s="44"/>
      <c r="E1509" s="44"/>
    </row>
    <row r="1510" spans="1:5" ht="15" customHeight="1" x14ac:dyDescent="0.25">
      <c r="A1510" s="38" t="s">
        <v>17</v>
      </c>
      <c r="B1510" s="39"/>
      <c r="C1510" s="39"/>
      <c r="D1510" s="44"/>
      <c r="E1510" s="44"/>
    </row>
    <row r="1511" spans="1:5" ht="15" customHeight="1" x14ac:dyDescent="0.2">
      <c r="A1511" s="40" t="s">
        <v>37</v>
      </c>
      <c r="B1511" s="60"/>
      <c r="C1511" s="60"/>
      <c r="D1511" s="60"/>
      <c r="E1511" s="61" t="s">
        <v>38</v>
      </c>
    </row>
    <row r="1512" spans="1:5" ht="15" customHeight="1" x14ac:dyDescent="0.2"/>
    <row r="1513" spans="1:5" ht="15" customHeight="1" x14ac:dyDescent="0.2">
      <c r="B1513" s="45" t="s">
        <v>39</v>
      </c>
      <c r="C1513" s="45" t="s">
        <v>40</v>
      </c>
      <c r="D1513" s="90" t="s">
        <v>41</v>
      </c>
      <c r="E1513" s="45" t="s">
        <v>42</v>
      </c>
    </row>
    <row r="1514" spans="1:5" ht="15" customHeight="1" x14ac:dyDescent="0.2">
      <c r="B1514" s="164">
        <v>29014</v>
      </c>
      <c r="C1514" s="48"/>
      <c r="D1514" s="72" t="s">
        <v>49</v>
      </c>
      <c r="E1514" s="129">
        <v>1365006</v>
      </c>
    </row>
    <row r="1515" spans="1:5" ht="15" customHeight="1" x14ac:dyDescent="0.2">
      <c r="B1515" s="164">
        <v>29015</v>
      </c>
      <c r="C1515" s="48"/>
      <c r="D1515" s="72" t="s">
        <v>49</v>
      </c>
      <c r="E1515" s="129">
        <v>97577</v>
      </c>
    </row>
    <row r="1516" spans="1:5" ht="15" customHeight="1" x14ac:dyDescent="0.2">
      <c r="B1516" s="164">
        <v>29096</v>
      </c>
      <c r="C1516" s="48"/>
      <c r="D1516" s="72" t="s">
        <v>49</v>
      </c>
      <c r="E1516" s="129">
        <v>8100</v>
      </c>
    </row>
    <row r="1517" spans="1:5" ht="15" customHeight="1" x14ac:dyDescent="0.2">
      <c r="B1517" s="51"/>
      <c r="C1517" s="52" t="s">
        <v>44</v>
      </c>
      <c r="D1517" s="92"/>
      <c r="E1517" s="93">
        <f>SUM(E1514:E1516)</f>
        <v>1470683</v>
      </c>
    </row>
    <row r="1518" spans="1:5" ht="15" customHeight="1" x14ac:dyDescent="0.2"/>
    <row r="1519" spans="1:5" ht="15" customHeight="1" x14ac:dyDescent="0.2"/>
    <row r="1520" spans="1:5" ht="15" customHeight="1" x14ac:dyDescent="0.25">
      <c r="A1520" s="34" t="s">
        <v>222</v>
      </c>
    </row>
    <row r="1521" spans="1:5" ht="15" customHeight="1" x14ac:dyDescent="0.2">
      <c r="A1521" s="150" t="s">
        <v>185</v>
      </c>
      <c r="B1521" s="150"/>
      <c r="C1521" s="150"/>
      <c r="D1521" s="150"/>
      <c r="E1521" s="150"/>
    </row>
    <row r="1522" spans="1:5" ht="15" customHeight="1" x14ac:dyDescent="0.2">
      <c r="A1522" s="150"/>
      <c r="B1522" s="150"/>
      <c r="C1522" s="150"/>
      <c r="D1522" s="150"/>
      <c r="E1522" s="150"/>
    </row>
    <row r="1523" spans="1:5" ht="15" customHeight="1" x14ac:dyDescent="0.2">
      <c r="A1523" s="36" t="s">
        <v>223</v>
      </c>
      <c r="B1523" s="36"/>
      <c r="C1523" s="36"/>
      <c r="D1523" s="36"/>
      <c r="E1523" s="36"/>
    </row>
    <row r="1524" spans="1:5" ht="15" customHeight="1" x14ac:dyDescent="0.2">
      <c r="A1524" s="36"/>
      <c r="B1524" s="36"/>
      <c r="C1524" s="36"/>
      <c r="D1524" s="36"/>
      <c r="E1524" s="36"/>
    </row>
    <row r="1525" spans="1:5" ht="15" customHeight="1" x14ac:dyDescent="0.2">
      <c r="A1525" s="36"/>
      <c r="B1525" s="36"/>
      <c r="C1525" s="36"/>
      <c r="D1525" s="36"/>
      <c r="E1525" s="36"/>
    </row>
    <row r="1526" spans="1:5" ht="15" customHeight="1" x14ac:dyDescent="0.2">
      <c r="A1526" s="36"/>
      <c r="B1526" s="36"/>
      <c r="C1526" s="36"/>
      <c r="D1526" s="36"/>
      <c r="E1526" s="36"/>
    </row>
    <row r="1527" spans="1:5" ht="15" customHeight="1" x14ac:dyDescent="0.2">
      <c r="A1527" s="36"/>
      <c r="B1527" s="36"/>
      <c r="C1527" s="36"/>
      <c r="D1527" s="36"/>
      <c r="E1527" s="36"/>
    </row>
    <row r="1528" spans="1:5" ht="15" customHeight="1" x14ac:dyDescent="0.2">
      <c r="A1528" s="36"/>
      <c r="B1528" s="36"/>
      <c r="C1528" s="36"/>
      <c r="D1528" s="36"/>
      <c r="E1528" s="36"/>
    </row>
    <row r="1529" spans="1:5" ht="15" customHeight="1" x14ac:dyDescent="0.2">
      <c r="A1529" s="36"/>
      <c r="B1529" s="36"/>
      <c r="C1529" s="36"/>
      <c r="D1529" s="36"/>
      <c r="E1529" s="36"/>
    </row>
    <row r="1530" spans="1:5" ht="15" customHeight="1" x14ac:dyDescent="0.2">
      <c r="A1530" s="36"/>
      <c r="B1530" s="36"/>
      <c r="C1530" s="36"/>
      <c r="D1530" s="36"/>
      <c r="E1530" s="36"/>
    </row>
    <row r="1531" spans="1:5" ht="15" customHeight="1" x14ac:dyDescent="0.2">
      <c r="A1531" s="111"/>
      <c r="B1531" s="111"/>
      <c r="C1531" s="111"/>
      <c r="D1531" s="111"/>
      <c r="E1531" s="111"/>
    </row>
    <row r="1532" spans="1:5" ht="15" customHeight="1" x14ac:dyDescent="0.25">
      <c r="A1532" s="96" t="s">
        <v>17</v>
      </c>
      <c r="B1532" s="60"/>
      <c r="C1532" s="60"/>
      <c r="D1532" s="60"/>
      <c r="E1532" s="44"/>
    </row>
    <row r="1533" spans="1:5" ht="15" customHeight="1" x14ac:dyDescent="0.2">
      <c r="A1533" s="97" t="s">
        <v>83</v>
      </c>
      <c r="B1533" s="116"/>
      <c r="C1533" s="116"/>
      <c r="D1533" s="116"/>
      <c r="E1533" s="44" t="s">
        <v>84</v>
      </c>
    </row>
    <row r="1534" spans="1:5" ht="15" customHeight="1" x14ac:dyDescent="0.2"/>
    <row r="1535" spans="1:5" ht="15" customHeight="1" x14ac:dyDescent="0.2">
      <c r="B1535" s="45" t="s">
        <v>39</v>
      </c>
      <c r="C1535" s="79" t="s">
        <v>40</v>
      </c>
      <c r="D1535" s="122" t="s">
        <v>41</v>
      </c>
      <c r="E1535" s="81" t="s">
        <v>42</v>
      </c>
    </row>
    <row r="1536" spans="1:5" ht="15" customHeight="1" x14ac:dyDescent="0.2">
      <c r="B1536" s="47">
        <v>307</v>
      </c>
      <c r="C1536" s="91"/>
      <c r="D1536" s="72" t="s">
        <v>121</v>
      </c>
      <c r="E1536" s="50">
        <v>-25584</v>
      </c>
    </row>
    <row r="1537" spans="1:5" ht="15" customHeight="1" x14ac:dyDescent="0.2">
      <c r="B1537" s="47">
        <v>884</v>
      </c>
      <c r="C1537" s="91"/>
      <c r="D1537" s="84" t="s">
        <v>100</v>
      </c>
      <c r="E1537" s="50">
        <v>25584</v>
      </c>
    </row>
    <row r="1538" spans="1:5" ht="15" customHeight="1" x14ac:dyDescent="0.2">
      <c r="B1538" s="124"/>
      <c r="C1538" s="87" t="s">
        <v>44</v>
      </c>
      <c r="D1538" s="125"/>
      <c r="E1538" s="126">
        <f>SUM(E1536:E1537)</f>
        <v>0</v>
      </c>
    </row>
    <row r="1539" spans="1:5" ht="15" customHeight="1" x14ac:dyDescent="0.2"/>
    <row r="1540" spans="1:5" ht="15" customHeight="1" x14ac:dyDescent="0.2"/>
    <row r="1541" spans="1:5" ht="15" customHeight="1" x14ac:dyDescent="0.25">
      <c r="A1541" s="34" t="s">
        <v>224</v>
      </c>
    </row>
    <row r="1542" spans="1:5" ht="15" customHeight="1" x14ac:dyDescent="0.2">
      <c r="A1542" s="150" t="s">
        <v>185</v>
      </c>
      <c r="B1542" s="150"/>
      <c r="C1542" s="150"/>
      <c r="D1542" s="150"/>
      <c r="E1542" s="150"/>
    </row>
    <row r="1543" spans="1:5" ht="15" customHeight="1" x14ac:dyDescent="0.2">
      <c r="A1543" s="150"/>
      <c r="B1543" s="150"/>
      <c r="C1543" s="150"/>
      <c r="D1543" s="150"/>
      <c r="E1543" s="150"/>
    </row>
    <row r="1544" spans="1:5" ht="15" customHeight="1" x14ac:dyDescent="0.2">
      <c r="A1544" s="36" t="s">
        <v>225</v>
      </c>
      <c r="B1544" s="36"/>
      <c r="C1544" s="36"/>
      <c r="D1544" s="36"/>
      <c r="E1544" s="36"/>
    </row>
    <row r="1545" spans="1:5" ht="15" customHeight="1" x14ac:dyDescent="0.2">
      <c r="A1545" s="36"/>
      <c r="B1545" s="36"/>
      <c r="C1545" s="36"/>
      <c r="D1545" s="36"/>
      <c r="E1545" s="36"/>
    </row>
    <row r="1546" spans="1:5" ht="15" customHeight="1" x14ac:dyDescent="0.2">
      <c r="A1546" s="36"/>
      <c r="B1546" s="36"/>
      <c r="C1546" s="36"/>
      <c r="D1546" s="36"/>
      <c r="E1546" s="36"/>
    </row>
    <row r="1547" spans="1:5" ht="15" customHeight="1" x14ac:dyDescent="0.2">
      <c r="A1547" s="36"/>
      <c r="B1547" s="36"/>
      <c r="C1547" s="36"/>
      <c r="D1547" s="36"/>
      <c r="E1547" s="36"/>
    </row>
    <row r="1548" spans="1:5" ht="15" customHeight="1" x14ac:dyDescent="0.2">
      <c r="A1548" s="36"/>
      <c r="B1548" s="36"/>
      <c r="C1548" s="36"/>
      <c r="D1548" s="36"/>
      <c r="E1548" s="36"/>
    </row>
    <row r="1549" spans="1:5" ht="15" customHeight="1" x14ac:dyDescent="0.2">
      <c r="A1549" s="36"/>
      <c r="B1549" s="36"/>
      <c r="C1549" s="36"/>
      <c r="D1549" s="36"/>
      <c r="E1549" s="36"/>
    </row>
    <row r="1550" spans="1:5" ht="15" customHeight="1" x14ac:dyDescent="0.2">
      <c r="A1550" s="36"/>
      <c r="B1550" s="36"/>
      <c r="C1550" s="36"/>
      <c r="D1550" s="36"/>
      <c r="E1550" s="36"/>
    </row>
    <row r="1551" spans="1:5" ht="15" customHeight="1" x14ac:dyDescent="0.2">
      <c r="A1551" s="36"/>
      <c r="B1551" s="36"/>
      <c r="C1551" s="36"/>
      <c r="D1551" s="36"/>
      <c r="E1551" s="36"/>
    </row>
    <row r="1552" spans="1:5" ht="15" customHeight="1" x14ac:dyDescent="0.2">
      <c r="A1552" s="36"/>
      <c r="B1552" s="36"/>
      <c r="C1552" s="36"/>
      <c r="D1552" s="36"/>
      <c r="E1552" s="36"/>
    </row>
    <row r="1553" spans="1:7" ht="15" customHeight="1" x14ac:dyDescent="0.2"/>
    <row r="1554" spans="1:7" ht="15" customHeight="1" x14ac:dyDescent="0.2"/>
    <row r="1555" spans="1:7" ht="15" customHeight="1" x14ac:dyDescent="0.2"/>
    <row r="1556" spans="1:7" ht="15" customHeight="1" x14ac:dyDescent="0.2"/>
    <row r="1557" spans="1:7" ht="15" customHeight="1" x14ac:dyDescent="0.2"/>
    <row r="1558" spans="1:7" ht="15" customHeight="1" x14ac:dyDescent="0.2"/>
    <row r="1559" spans="1:7" ht="15" customHeight="1" x14ac:dyDescent="0.2"/>
    <row r="1560" spans="1:7" ht="15" customHeight="1" x14ac:dyDescent="0.2"/>
    <row r="1561" spans="1:7" ht="15" customHeight="1" x14ac:dyDescent="0.2"/>
    <row r="1562" spans="1:7" ht="15" customHeight="1" x14ac:dyDescent="0.25">
      <c r="A1562" s="96" t="s">
        <v>17</v>
      </c>
      <c r="B1562" s="60"/>
      <c r="C1562" s="60"/>
      <c r="D1562" s="60"/>
      <c r="E1562" s="44"/>
    </row>
    <row r="1563" spans="1:7" ht="15" customHeight="1" x14ac:dyDescent="0.2">
      <c r="A1563" s="97" t="s">
        <v>83</v>
      </c>
      <c r="B1563" s="116"/>
      <c r="C1563" s="116"/>
      <c r="D1563" s="116"/>
      <c r="E1563" s="44" t="s">
        <v>84</v>
      </c>
    </row>
    <row r="1564" spans="1:7" ht="15" customHeight="1" x14ac:dyDescent="0.2"/>
    <row r="1565" spans="1:7" ht="15" customHeight="1" x14ac:dyDescent="0.2">
      <c r="B1565" s="45" t="s">
        <v>39</v>
      </c>
      <c r="C1565" s="79" t="s">
        <v>40</v>
      </c>
      <c r="D1565" s="122" t="s">
        <v>41</v>
      </c>
      <c r="E1565" s="81" t="s">
        <v>42</v>
      </c>
    </row>
    <row r="1566" spans="1:7" ht="15" customHeight="1" x14ac:dyDescent="0.2">
      <c r="B1566" s="47">
        <v>307</v>
      </c>
      <c r="C1566" s="91"/>
      <c r="D1566" s="72" t="s">
        <v>121</v>
      </c>
      <c r="E1566" s="50">
        <v>-52121.7</v>
      </c>
    </row>
    <row r="1567" spans="1:7" ht="15" customHeight="1" x14ac:dyDescent="0.2">
      <c r="B1567" s="47">
        <v>880</v>
      </c>
      <c r="C1567" s="91"/>
      <c r="D1567" s="84" t="s">
        <v>100</v>
      </c>
      <c r="E1567" s="50">
        <v>-5791.3</v>
      </c>
    </row>
    <row r="1568" spans="1:7" ht="15" customHeight="1" x14ac:dyDescent="0.2">
      <c r="B1568" s="47">
        <v>884</v>
      </c>
      <c r="C1568" s="91"/>
      <c r="D1568" s="84" t="s">
        <v>100</v>
      </c>
      <c r="E1568" s="50">
        <v>-7865</v>
      </c>
      <c r="G1568" s="58">
        <f>SUM(E1566:E1568)</f>
        <v>-65778</v>
      </c>
    </row>
    <row r="1569" spans="1:5" ht="15" customHeight="1" x14ac:dyDescent="0.2">
      <c r="B1569" s="47">
        <v>880</v>
      </c>
      <c r="C1569" s="91"/>
      <c r="D1569" s="72" t="s">
        <v>121</v>
      </c>
      <c r="E1569" s="50">
        <v>5791.3</v>
      </c>
    </row>
    <row r="1570" spans="1:5" ht="15" customHeight="1" x14ac:dyDescent="0.2">
      <c r="B1570" s="47">
        <v>883</v>
      </c>
      <c r="C1570" s="91"/>
      <c r="D1570" s="72" t="s">
        <v>121</v>
      </c>
      <c r="E1570" s="50">
        <v>52121.7</v>
      </c>
    </row>
    <row r="1571" spans="1:5" ht="15" customHeight="1" x14ac:dyDescent="0.2">
      <c r="B1571" s="47">
        <v>884</v>
      </c>
      <c r="C1571" s="91"/>
      <c r="D1571" s="72" t="s">
        <v>121</v>
      </c>
      <c r="E1571" s="50">
        <v>7865</v>
      </c>
    </row>
    <row r="1572" spans="1:5" ht="15" customHeight="1" x14ac:dyDescent="0.2">
      <c r="B1572" s="124"/>
      <c r="C1572" s="87" t="s">
        <v>44</v>
      </c>
      <c r="D1572" s="125"/>
      <c r="E1572" s="126">
        <f>SUM(E1566:E1571)</f>
        <v>0</v>
      </c>
    </row>
    <row r="1573" spans="1:5" ht="15" customHeight="1" x14ac:dyDescent="0.2"/>
    <row r="1574" spans="1:5" ht="15" customHeight="1" x14ac:dyDescent="0.2"/>
    <row r="1575" spans="1:5" ht="15" customHeight="1" x14ac:dyDescent="0.25">
      <c r="A1575" s="34" t="s">
        <v>226</v>
      </c>
    </row>
    <row r="1576" spans="1:5" ht="15" customHeight="1" x14ac:dyDescent="0.2">
      <c r="A1576" s="150" t="s">
        <v>185</v>
      </c>
      <c r="B1576" s="150"/>
      <c r="C1576" s="150"/>
      <c r="D1576" s="150"/>
      <c r="E1576" s="150"/>
    </row>
    <row r="1577" spans="1:5" ht="15" customHeight="1" x14ac:dyDescent="0.2">
      <c r="A1577" s="150"/>
      <c r="B1577" s="150"/>
      <c r="C1577" s="150"/>
      <c r="D1577" s="150"/>
      <c r="E1577" s="150"/>
    </row>
    <row r="1578" spans="1:5" ht="15" customHeight="1" x14ac:dyDescent="0.2">
      <c r="A1578" s="36" t="s">
        <v>227</v>
      </c>
      <c r="B1578" s="36"/>
      <c r="C1578" s="36"/>
      <c r="D1578" s="36"/>
      <c r="E1578" s="36"/>
    </row>
    <row r="1579" spans="1:5" ht="15" customHeight="1" x14ac:dyDescent="0.2">
      <c r="A1579" s="36"/>
      <c r="B1579" s="36"/>
      <c r="C1579" s="36"/>
      <c r="D1579" s="36"/>
      <c r="E1579" s="36"/>
    </row>
    <row r="1580" spans="1:5" ht="15" customHeight="1" x14ac:dyDescent="0.2">
      <c r="A1580" s="36"/>
      <c r="B1580" s="36"/>
      <c r="C1580" s="36"/>
      <c r="D1580" s="36"/>
      <c r="E1580" s="36"/>
    </row>
    <row r="1581" spans="1:5" ht="15" customHeight="1" x14ac:dyDescent="0.2">
      <c r="A1581" s="36"/>
      <c r="B1581" s="36"/>
      <c r="C1581" s="36"/>
      <c r="D1581" s="36"/>
      <c r="E1581" s="36"/>
    </row>
    <row r="1582" spans="1:5" ht="15" customHeight="1" x14ac:dyDescent="0.2">
      <c r="A1582" s="36"/>
      <c r="B1582" s="36"/>
      <c r="C1582" s="36"/>
      <c r="D1582" s="36"/>
      <c r="E1582" s="36"/>
    </row>
    <row r="1583" spans="1:5" ht="15" customHeight="1" x14ac:dyDescent="0.2">
      <c r="A1583" s="36"/>
      <c r="B1583" s="36"/>
      <c r="C1583" s="36"/>
      <c r="D1583" s="36"/>
      <c r="E1583" s="36"/>
    </row>
    <row r="1584" spans="1:5" ht="15" customHeight="1" x14ac:dyDescent="0.2">
      <c r="A1584" s="36"/>
      <c r="B1584" s="36"/>
      <c r="C1584" s="36"/>
      <c r="D1584" s="36"/>
      <c r="E1584" s="36"/>
    </row>
    <row r="1585" spans="1:7" ht="15" customHeight="1" x14ac:dyDescent="0.2">
      <c r="A1585" s="36"/>
      <c r="B1585" s="36"/>
      <c r="C1585" s="36"/>
      <c r="D1585" s="36"/>
      <c r="E1585" s="36"/>
    </row>
    <row r="1586" spans="1:7" ht="15" customHeight="1" x14ac:dyDescent="0.2"/>
    <row r="1587" spans="1:7" ht="15" customHeight="1" x14ac:dyDescent="0.25">
      <c r="A1587" s="96" t="s">
        <v>17</v>
      </c>
      <c r="B1587" s="60"/>
      <c r="C1587" s="60"/>
      <c r="D1587" s="60"/>
      <c r="E1587" s="44"/>
    </row>
    <row r="1588" spans="1:7" ht="15" customHeight="1" x14ac:dyDescent="0.2">
      <c r="A1588" s="97" t="s">
        <v>83</v>
      </c>
      <c r="B1588" s="116"/>
      <c r="C1588" s="116"/>
      <c r="D1588" s="116"/>
      <c r="E1588" s="44" t="s">
        <v>84</v>
      </c>
    </row>
    <row r="1589" spans="1:7" ht="15" customHeight="1" x14ac:dyDescent="0.2"/>
    <row r="1590" spans="1:7" ht="15" customHeight="1" x14ac:dyDescent="0.2">
      <c r="B1590" s="45" t="s">
        <v>39</v>
      </c>
      <c r="C1590" s="79" t="s">
        <v>40</v>
      </c>
      <c r="D1590" s="122" t="s">
        <v>41</v>
      </c>
      <c r="E1590" s="81" t="s">
        <v>42</v>
      </c>
    </row>
    <row r="1591" spans="1:7" ht="15" customHeight="1" x14ac:dyDescent="0.2">
      <c r="B1591" s="47">
        <v>880</v>
      </c>
      <c r="C1591" s="91"/>
      <c r="D1591" s="84" t="s">
        <v>100</v>
      </c>
      <c r="E1591" s="50">
        <v>-16900</v>
      </c>
    </row>
    <row r="1592" spans="1:7" ht="15" customHeight="1" x14ac:dyDescent="0.2">
      <c r="B1592" s="47">
        <v>883</v>
      </c>
      <c r="C1592" s="91"/>
      <c r="D1592" s="84" t="s">
        <v>100</v>
      </c>
      <c r="E1592" s="50">
        <v>-152100</v>
      </c>
      <c r="G1592" s="58">
        <f>SUM(E1591:E1592)</f>
        <v>-169000</v>
      </c>
    </row>
    <row r="1593" spans="1:7" ht="15" customHeight="1" x14ac:dyDescent="0.2">
      <c r="B1593" s="47">
        <v>883</v>
      </c>
      <c r="C1593" s="91"/>
      <c r="D1593" s="84" t="s">
        <v>100</v>
      </c>
      <c r="E1593" s="50">
        <v>113400</v>
      </c>
    </row>
    <row r="1594" spans="1:7" ht="15" customHeight="1" x14ac:dyDescent="0.2">
      <c r="B1594" s="47">
        <v>883</v>
      </c>
      <c r="C1594" s="91"/>
      <c r="D1594" s="72" t="s">
        <v>121</v>
      </c>
      <c r="E1594" s="50">
        <v>38700</v>
      </c>
    </row>
    <row r="1595" spans="1:7" ht="15" customHeight="1" x14ac:dyDescent="0.2">
      <c r="B1595" s="47">
        <v>880</v>
      </c>
      <c r="C1595" s="91"/>
      <c r="D1595" s="84" t="s">
        <v>100</v>
      </c>
      <c r="E1595" s="50">
        <v>12600</v>
      </c>
    </row>
    <row r="1596" spans="1:7" ht="15" customHeight="1" x14ac:dyDescent="0.2">
      <c r="B1596" s="47">
        <v>880</v>
      </c>
      <c r="C1596" s="91"/>
      <c r="D1596" s="72" t="s">
        <v>121</v>
      </c>
      <c r="E1596" s="50">
        <v>4300</v>
      </c>
    </row>
    <row r="1597" spans="1:7" ht="15" customHeight="1" x14ac:dyDescent="0.2">
      <c r="B1597" s="124"/>
      <c r="C1597" s="87" t="s">
        <v>44</v>
      </c>
      <c r="D1597" s="125"/>
      <c r="E1597" s="126">
        <f>SUM(E1591:E1596)</f>
        <v>0</v>
      </c>
    </row>
    <row r="1598" spans="1:7" ht="15" customHeight="1" x14ac:dyDescent="0.2"/>
    <row r="1599" spans="1:7" ht="15" customHeight="1" x14ac:dyDescent="0.2"/>
    <row r="1600" spans="1:7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</sheetData>
  <mergeCells count="121">
    <mergeCell ref="A1578:E1585"/>
    <mergeCell ref="A1495:E1499"/>
    <mergeCell ref="A1521:E1522"/>
    <mergeCell ref="A1523:E1530"/>
    <mergeCell ref="A1542:E1543"/>
    <mergeCell ref="A1544:E1552"/>
    <mergeCell ref="A1576:E1577"/>
    <mergeCell ref="A1449:E1450"/>
    <mergeCell ref="A1451:E1457"/>
    <mergeCell ref="A1468:E1468"/>
    <mergeCell ref="A1469:E1475"/>
    <mergeCell ref="A1493:E1493"/>
    <mergeCell ref="A1494:E1494"/>
    <mergeCell ref="A1363:E1364"/>
    <mergeCell ref="A1365:E1372"/>
    <mergeCell ref="A1390:E1391"/>
    <mergeCell ref="A1392:E1400"/>
    <mergeCell ref="A1421:E1422"/>
    <mergeCell ref="A1423:E1431"/>
    <mergeCell ref="A1273:E1274"/>
    <mergeCell ref="A1275:E1284"/>
    <mergeCell ref="A1303:E1304"/>
    <mergeCell ref="A1305:E1313"/>
    <mergeCell ref="A1325:E1326"/>
    <mergeCell ref="A1327:E1335"/>
    <mergeCell ref="A1199:E1200"/>
    <mergeCell ref="A1201:E1210"/>
    <mergeCell ref="A1222:E1223"/>
    <mergeCell ref="A1224:E1233"/>
    <mergeCell ref="A1251:E1252"/>
    <mergeCell ref="A1253:E1261"/>
    <mergeCell ref="A1116:E1117"/>
    <mergeCell ref="A1118:E1125"/>
    <mergeCell ref="A1147:E1148"/>
    <mergeCell ref="A1149:E1156"/>
    <mergeCell ref="A1168:E1169"/>
    <mergeCell ref="A1170:E1178"/>
    <mergeCell ref="A1043:E1044"/>
    <mergeCell ref="A1045:E1053"/>
    <mergeCell ref="A1065:E1066"/>
    <mergeCell ref="A1067:E1075"/>
    <mergeCell ref="A1095:E1096"/>
    <mergeCell ref="A1097:E1104"/>
    <mergeCell ref="A959:E960"/>
    <mergeCell ref="A961:E969"/>
    <mergeCell ref="A990:E991"/>
    <mergeCell ref="A992:E996"/>
    <mergeCell ref="A1019:E1020"/>
    <mergeCell ref="A1021:E1026"/>
    <mergeCell ref="A895:E896"/>
    <mergeCell ref="A897:E901"/>
    <mergeCell ref="A913:E914"/>
    <mergeCell ref="A915:E921"/>
    <mergeCell ref="A939:E940"/>
    <mergeCell ref="A941:E946"/>
    <mergeCell ref="A816:E817"/>
    <mergeCell ref="A818:E825"/>
    <mergeCell ref="A843:E844"/>
    <mergeCell ref="A845:E851"/>
    <mergeCell ref="A869:E870"/>
    <mergeCell ref="A871:E876"/>
    <mergeCell ref="A731:E732"/>
    <mergeCell ref="A733:E742"/>
    <mergeCell ref="A760:E761"/>
    <mergeCell ref="A762:E768"/>
    <mergeCell ref="A790:E791"/>
    <mergeCell ref="A792:E798"/>
    <mergeCell ref="A649:E650"/>
    <mergeCell ref="A651:E658"/>
    <mergeCell ref="A679:E680"/>
    <mergeCell ref="A681:E686"/>
    <mergeCell ref="A704:E705"/>
    <mergeCell ref="A706:E711"/>
    <mergeCell ref="A565:E565"/>
    <mergeCell ref="A566:E572"/>
    <mergeCell ref="A589:E589"/>
    <mergeCell ref="A590:E597"/>
    <mergeCell ref="A615:E615"/>
    <mergeCell ref="A616:E624"/>
    <mergeCell ref="A486:E486"/>
    <mergeCell ref="A487:E494"/>
    <mergeCell ref="A513:E513"/>
    <mergeCell ref="A514:E520"/>
    <mergeCell ref="A538:E538"/>
    <mergeCell ref="A539:E547"/>
    <mergeCell ref="A404:E404"/>
    <mergeCell ref="A405:E413"/>
    <mergeCell ref="A433:E433"/>
    <mergeCell ref="A434:E441"/>
    <mergeCell ref="A459:E459"/>
    <mergeCell ref="A460:E468"/>
    <mergeCell ref="A315:E315"/>
    <mergeCell ref="A316:E324"/>
    <mergeCell ref="A344:E344"/>
    <mergeCell ref="A345:E353"/>
    <mergeCell ref="A375:E375"/>
    <mergeCell ref="A376:E386"/>
    <mergeCell ref="A185:E196"/>
    <mergeCell ref="A239:E239"/>
    <mergeCell ref="A240:E240"/>
    <mergeCell ref="A241:E251"/>
    <mergeCell ref="A286:E286"/>
    <mergeCell ref="A287:E296"/>
    <mergeCell ref="A126:E133"/>
    <mergeCell ref="A159:E159"/>
    <mergeCell ref="A160:E160"/>
    <mergeCell ref="A161:E165"/>
    <mergeCell ref="A183:E183"/>
    <mergeCell ref="A184:E184"/>
    <mergeCell ref="A67:E67"/>
    <mergeCell ref="A68:E68"/>
    <mergeCell ref="A69:E74"/>
    <mergeCell ref="A94:E102"/>
    <mergeCell ref="A124:E124"/>
    <mergeCell ref="A125:E125"/>
    <mergeCell ref="A2:E2"/>
    <mergeCell ref="A3:E3"/>
    <mergeCell ref="A4:E8"/>
    <mergeCell ref="A35:E35"/>
    <mergeCell ref="A36:E36"/>
    <mergeCell ref="A37:E41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 alignWithMargins="0">
    <oddHeader>&amp;C&amp;"Arial,Kurzíva"Příloha č. 1: Rozpočtové změny č. 1004/18 - 1060/18 schválené Radou Olomouckého kraje 10.12.2018</oddHeader>
    <oddFooter xml:space="preserve">&amp;L&amp;"Arial,Kurzíva"Zastupitelstvo OK 17.12.2018
5.1.1. - Rozpočet Olomouckého kraje 2018 - rozpočtové změny - DODATEK
Příloha č.1: Rozpočtové změny č. 1004/18 - 1060/18 schválené Radou Olomouckého kraje 10.12.2018&amp;R&amp;"Arial,Kurzíva"Strana &amp;P (celkem 34)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85"/>
  <sheetViews>
    <sheetView showGridLines="0" zoomScale="92" zoomScaleNormal="92" zoomScaleSheetLayoutView="92" workbookViewId="0"/>
  </sheetViews>
  <sheetFormatPr defaultColWidth="9.140625" defaultRowHeight="12.75" x14ac:dyDescent="0.2"/>
  <cols>
    <col min="1" max="1" width="52.7109375" style="1" customWidth="1"/>
    <col min="2" max="3" width="18" style="2" customWidth="1"/>
    <col min="4" max="16384" width="9.140625" style="1"/>
  </cols>
  <sheetData>
    <row r="1" spans="1:3" ht="14.25" customHeight="1" x14ac:dyDescent="0.2"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">
      <c r="A3" s="6" t="s">
        <v>28</v>
      </c>
      <c r="B3" s="17">
        <v>4425000</v>
      </c>
      <c r="C3" s="7">
        <v>4436177</v>
      </c>
    </row>
    <row r="4" spans="1:3" ht="14.25" customHeight="1" x14ac:dyDescent="0.2">
      <c r="A4" s="6" t="s">
        <v>4</v>
      </c>
      <c r="B4" s="17">
        <v>3330</v>
      </c>
      <c r="C4" s="7">
        <v>3330</v>
      </c>
    </row>
    <row r="5" spans="1:3" ht="14.25" customHeight="1" x14ac:dyDescent="0.2">
      <c r="A5" s="6" t="s">
        <v>27</v>
      </c>
      <c r="B5" s="17">
        <v>100</v>
      </c>
      <c r="C5" s="7">
        <v>1310</v>
      </c>
    </row>
    <row r="6" spans="1:3" ht="14.25" customHeight="1" x14ac:dyDescent="0.2">
      <c r="A6" s="6" t="s">
        <v>5</v>
      </c>
      <c r="B6" s="17">
        <v>32033.200000000001</v>
      </c>
      <c r="C6" s="7">
        <v>32178.2</v>
      </c>
    </row>
    <row r="7" spans="1:3" ht="14.25" customHeight="1" x14ac:dyDescent="0.2">
      <c r="A7" s="6" t="s">
        <v>6</v>
      </c>
      <c r="B7" s="17">
        <v>5340.1</v>
      </c>
      <c r="C7" s="7">
        <f>5626.1+39</f>
        <v>5665.1</v>
      </c>
    </row>
    <row r="8" spans="1:3" ht="14.25" customHeight="1" x14ac:dyDescent="0.2">
      <c r="A8" s="6" t="s">
        <v>23</v>
      </c>
      <c r="B8" s="17">
        <v>67173</v>
      </c>
      <c r="C8" s="7">
        <f>74314+110</f>
        <v>74424</v>
      </c>
    </row>
    <row r="9" spans="1:3" ht="14.25" customHeight="1" x14ac:dyDescent="0.2">
      <c r="A9" s="6" t="s">
        <v>7</v>
      </c>
      <c r="B9" s="17">
        <v>7138</v>
      </c>
      <c r="C9" s="7">
        <v>7138</v>
      </c>
    </row>
    <row r="10" spans="1:3" ht="14.25" customHeight="1" x14ac:dyDescent="0.2">
      <c r="A10" s="6" t="s">
        <v>8</v>
      </c>
      <c r="B10" s="17">
        <v>200</v>
      </c>
      <c r="C10" s="7">
        <v>200</v>
      </c>
    </row>
    <row r="11" spans="1:3" ht="14.25" customHeight="1" x14ac:dyDescent="0.2">
      <c r="A11" s="6" t="s">
        <v>9</v>
      </c>
      <c r="B11" s="17">
        <v>85202.7</v>
      </c>
      <c r="C11" s="7">
        <v>85202.7</v>
      </c>
    </row>
    <row r="12" spans="1:3" ht="14.25" customHeight="1" x14ac:dyDescent="0.2">
      <c r="A12" s="166" t="s">
        <v>228</v>
      </c>
      <c r="B12" s="17"/>
      <c r="C12" s="7">
        <f>7192404+3025+487</f>
        <v>7195916</v>
      </c>
    </row>
    <row r="13" spans="1:3" ht="14.25" customHeight="1" x14ac:dyDescent="0.2">
      <c r="A13" s="166" t="s">
        <v>229</v>
      </c>
      <c r="B13" s="17"/>
      <c r="C13" s="7">
        <v>1128319</v>
      </c>
    </row>
    <row r="14" spans="1:3" ht="14.25" customHeight="1" x14ac:dyDescent="0.2">
      <c r="A14" s="166" t="s">
        <v>230</v>
      </c>
      <c r="B14" s="17"/>
      <c r="C14" s="7">
        <f>2140-42</f>
        <v>2098</v>
      </c>
    </row>
    <row r="15" spans="1:3" ht="14.25" customHeight="1" x14ac:dyDescent="0.2">
      <c r="A15" s="166" t="s">
        <v>231</v>
      </c>
      <c r="B15" s="17"/>
      <c r="C15" s="7">
        <v>221505</v>
      </c>
    </row>
    <row r="16" spans="1:3" ht="14.25" customHeight="1" x14ac:dyDescent="0.2">
      <c r="A16" s="166" t="s">
        <v>232</v>
      </c>
      <c r="B16" s="17"/>
      <c r="C16" s="7">
        <v>3928</v>
      </c>
    </row>
    <row r="17" spans="1:3" ht="14.25" customHeight="1" x14ac:dyDescent="0.2">
      <c r="A17" s="166" t="s">
        <v>233</v>
      </c>
      <c r="B17" s="17"/>
      <c r="C17" s="7">
        <f>416+21+1470</f>
        <v>1907</v>
      </c>
    </row>
    <row r="18" spans="1:3" ht="14.25" x14ac:dyDescent="0.2">
      <c r="A18" s="167" t="s">
        <v>234</v>
      </c>
      <c r="B18" s="17"/>
      <c r="C18" s="7">
        <v>2207</v>
      </c>
    </row>
    <row r="19" spans="1:3" ht="14.25" x14ac:dyDescent="0.2">
      <c r="A19" s="167" t="s">
        <v>235</v>
      </c>
      <c r="B19" s="17"/>
      <c r="C19" s="7">
        <v>3448</v>
      </c>
    </row>
    <row r="20" spans="1:3" ht="15.75" customHeight="1" x14ac:dyDescent="0.2">
      <c r="A20" s="8" t="s">
        <v>10</v>
      </c>
      <c r="B20" s="18">
        <v>210492</v>
      </c>
      <c r="C20" s="9">
        <f>375428+1805+35+2355+1273</f>
        <v>380896</v>
      </c>
    </row>
    <row r="21" spans="1:3" ht="14.25" x14ac:dyDescent="0.2">
      <c r="A21" s="10" t="s">
        <v>20</v>
      </c>
      <c r="B21" s="19">
        <v>9418</v>
      </c>
      <c r="C21" s="11">
        <v>9791</v>
      </c>
    </row>
    <row r="22" spans="1:3" ht="14.25" x14ac:dyDescent="0.2">
      <c r="A22" s="10" t="s">
        <v>11</v>
      </c>
      <c r="B22" s="19">
        <v>50000</v>
      </c>
      <c r="C22" s="11">
        <v>50000</v>
      </c>
    </row>
    <row r="23" spans="1:3" ht="14.25" x14ac:dyDescent="0.2">
      <c r="A23" s="10" t="s">
        <v>236</v>
      </c>
      <c r="B23" s="19"/>
      <c r="C23" s="11">
        <f>1029409+3825+8281+212+1273+2355-106</f>
        <v>1045249</v>
      </c>
    </row>
    <row r="24" spans="1:3" ht="14.25" x14ac:dyDescent="0.2">
      <c r="A24" s="10" t="s">
        <v>12</v>
      </c>
      <c r="B24" s="19">
        <v>700</v>
      </c>
      <c r="C24" s="11">
        <v>300</v>
      </c>
    </row>
    <row r="25" spans="1:3" ht="14.25" x14ac:dyDescent="0.2">
      <c r="A25" s="166" t="s">
        <v>237</v>
      </c>
      <c r="B25" s="19"/>
      <c r="C25" s="11">
        <v>66103</v>
      </c>
    </row>
    <row r="26" spans="1:3" ht="15" x14ac:dyDescent="0.25">
      <c r="A26" s="4" t="s">
        <v>13</v>
      </c>
      <c r="B26" s="20">
        <f>SUM(B3:B24)</f>
        <v>4896127</v>
      </c>
      <c r="C26" s="12">
        <f>SUM(C3:C25)</f>
        <v>14757292</v>
      </c>
    </row>
    <row r="27" spans="1:3" ht="14.25" customHeight="1" x14ac:dyDescent="0.2">
      <c r="A27" s="13" t="s">
        <v>14</v>
      </c>
      <c r="B27" s="24">
        <v>-9416</v>
      </c>
      <c r="C27" s="24">
        <v>-9789</v>
      </c>
    </row>
    <row r="28" spans="1:3" ht="15.75" thickBot="1" x14ac:dyDescent="0.3">
      <c r="A28" s="14" t="s">
        <v>15</v>
      </c>
      <c r="B28" s="15">
        <f>B26+B27</f>
        <v>4886711</v>
      </c>
      <c r="C28" s="15">
        <f>C26+C27</f>
        <v>14747503</v>
      </c>
    </row>
    <row r="29" spans="1:3" ht="13.5" thickTop="1" x14ac:dyDescent="0.2">
      <c r="A29" s="16"/>
      <c r="B29" s="21"/>
    </row>
    <row r="30" spans="1:3" ht="15" x14ac:dyDescent="0.25">
      <c r="A30" s="4" t="s">
        <v>17</v>
      </c>
      <c r="B30" s="22" t="s">
        <v>2</v>
      </c>
      <c r="C30" s="5" t="s">
        <v>3</v>
      </c>
    </row>
    <row r="31" spans="1:3" ht="14.25" x14ac:dyDescent="0.2">
      <c r="A31" s="8" t="s">
        <v>29</v>
      </c>
      <c r="B31" s="23">
        <v>769971</v>
      </c>
      <c r="C31" s="25">
        <f>1240286+39+1273+1391-50000-134</f>
        <v>1192855</v>
      </c>
    </row>
    <row r="32" spans="1:3" ht="14.25" x14ac:dyDescent="0.2">
      <c r="A32" s="8" t="s">
        <v>30</v>
      </c>
      <c r="B32" s="23">
        <v>347820</v>
      </c>
      <c r="C32" s="25">
        <v>520396</v>
      </c>
    </row>
    <row r="33" spans="1:4" ht="14.25" x14ac:dyDescent="0.2">
      <c r="A33" s="8" t="s">
        <v>31</v>
      </c>
      <c r="B33" s="23">
        <v>2933349</v>
      </c>
      <c r="C33" s="25">
        <f>3173309+110+35+1805</f>
        <v>3175259</v>
      </c>
    </row>
    <row r="34" spans="1:4" ht="14.25" x14ac:dyDescent="0.2">
      <c r="A34" s="166" t="s">
        <v>228</v>
      </c>
      <c r="B34" s="23"/>
      <c r="C34" s="25">
        <f>7192404+3025+487</f>
        <v>7195916</v>
      </c>
    </row>
    <row r="35" spans="1:4" ht="14.25" x14ac:dyDescent="0.2">
      <c r="A35" s="166" t="s">
        <v>229</v>
      </c>
      <c r="B35" s="23"/>
      <c r="C35" s="25">
        <v>1128319</v>
      </c>
    </row>
    <row r="36" spans="1:4" ht="14.25" x14ac:dyDescent="0.2">
      <c r="A36" s="166" t="s">
        <v>230</v>
      </c>
      <c r="B36" s="23"/>
      <c r="C36" s="7">
        <f>2140-42</f>
        <v>2098</v>
      </c>
    </row>
    <row r="37" spans="1:4" ht="14.25" x14ac:dyDescent="0.2">
      <c r="A37" s="166" t="s">
        <v>231</v>
      </c>
      <c r="B37" s="23"/>
      <c r="C37" s="25">
        <v>221505</v>
      </c>
    </row>
    <row r="38" spans="1:4" ht="14.25" x14ac:dyDescent="0.2">
      <c r="A38" s="166" t="s">
        <v>232</v>
      </c>
      <c r="B38" s="23"/>
      <c r="C38" s="25">
        <v>3928</v>
      </c>
    </row>
    <row r="39" spans="1:4" ht="14.25" x14ac:dyDescent="0.2">
      <c r="A39" s="166" t="s">
        <v>233</v>
      </c>
      <c r="B39" s="23"/>
      <c r="C39" s="25">
        <f>416+21+1470</f>
        <v>1907</v>
      </c>
    </row>
    <row r="40" spans="1:4" ht="14.25" x14ac:dyDescent="0.2">
      <c r="A40" s="167" t="s">
        <v>234</v>
      </c>
      <c r="B40" s="23"/>
      <c r="C40" s="25">
        <v>2207</v>
      </c>
    </row>
    <row r="41" spans="1:4" ht="14.25" x14ac:dyDescent="0.2">
      <c r="A41" s="10" t="s">
        <v>20</v>
      </c>
      <c r="B41" s="23">
        <v>9418</v>
      </c>
      <c r="C41" s="25">
        <v>11188</v>
      </c>
    </row>
    <row r="42" spans="1:4" ht="14.25" x14ac:dyDescent="0.2">
      <c r="A42" s="10" t="s">
        <v>11</v>
      </c>
      <c r="B42" s="23">
        <v>50000</v>
      </c>
      <c r="C42" s="25">
        <v>69416</v>
      </c>
    </row>
    <row r="43" spans="1:4" ht="14.25" x14ac:dyDescent="0.2">
      <c r="A43" s="10" t="s">
        <v>238</v>
      </c>
      <c r="B43" s="23"/>
      <c r="C43" s="25">
        <f>571388+3825+8281+212+1273+2355-106</f>
        <v>587228</v>
      </c>
    </row>
    <row r="44" spans="1:4" ht="14.25" x14ac:dyDescent="0.2">
      <c r="A44" s="10" t="s">
        <v>32</v>
      </c>
      <c r="B44" s="23">
        <v>1334610</v>
      </c>
      <c r="C44" s="25">
        <f>1970701-1170-52-362+683+3072+50+519+3967+1172+49+688</f>
        <v>1979317</v>
      </c>
    </row>
    <row r="45" spans="1:4" ht="14.25" x14ac:dyDescent="0.2">
      <c r="A45" s="166" t="s">
        <v>237</v>
      </c>
      <c r="B45" s="23"/>
      <c r="C45" s="25">
        <v>11545</v>
      </c>
    </row>
    <row r="46" spans="1:4" ht="15" x14ac:dyDescent="0.25">
      <c r="A46" s="4" t="s">
        <v>18</v>
      </c>
      <c r="B46" s="20">
        <f>SUM(B31:B44)</f>
        <v>5445168</v>
      </c>
      <c r="C46" s="12">
        <f>SUM(C31:C45)</f>
        <v>16103084</v>
      </c>
    </row>
    <row r="47" spans="1:4" ht="14.25" x14ac:dyDescent="0.2">
      <c r="A47" s="13" t="s">
        <v>14</v>
      </c>
      <c r="B47" s="24">
        <v>-9416</v>
      </c>
      <c r="C47" s="24">
        <v>-9789</v>
      </c>
    </row>
    <row r="48" spans="1:4" ht="15.75" thickBot="1" x14ac:dyDescent="0.3">
      <c r="A48" s="14" t="s">
        <v>19</v>
      </c>
      <c r="B48" s="15">
        <f>+B46+B47</f>
        <v>5435752</v>
      </c>
      <c r="C48" s="15">
        <f>+C46+C47</f>
        <v>16093295</v>
      </c>
    </row>
    <row r="49" spans="1:4" ht="13.5" thickTop="1" x14ac:dyDescent="0.2">
      <c r="A49" s="16" t="s">
        <v>16</v>
      </c>
      <c r="B49" s="21"/>
    </row>
    <row r="50" spans="1:4" ht="14.25" x14ac:dyDescent="0.2">
      <c r="B50" s="1"/>
      <c r="C50" s="9"/>
    </row>
    <row r="51" spans="1:4" ht="14.25" x14ac:dyDescent="0.2">
      <c r="A51" s="10" t="s">
        <v>22</v>
      </c>
      <c r="B51" s="19">
        <v>802200</v>
      </c>
      <c r="C51" s="11">
        <f>2259927+683+3072+50+519+3967+1172+49+688</f>
        <v>2270127</v>
      </c>
    </row>
    <row r="52" spans="1:4" ht="14.25" x14ac:dyDescent="0.2">
      <c r="A52" s="26" t="s">
        <v>21</v>
      </c>
      <c r="B52" s="27">
        <v>253159</v>
      </c>
      <c r="C52" s="28">
        <f>871653+964+50000+134+1170+52+362</f>
        <v>924335</v>
      </c>
    </row>
    <row r="53" spans="1:4" ht="15.75" thickBot="1" x14ac:dyDescent="0.3">
      <c r="A53" s="14" t="s">
        <v>24</v>
      </c>
      <c r="B53" s="15">
        <f>+B51-B52</f>
        <v>549041</v>
      </c>
      <c r="C53" s="15">
        <f>+C51-C52</f>
        <v>1345792</v>
      </c>
    </row>
    <row r="54" spans="1:4" ht="15.75" thickTop="1" thickBot="1" x14ac:dyDescent="0.25">
      <c r="A54" s="10"/>
      <c r="B54" s="29"/>
      <c r="C54" s="30"/>
    </row>
    <row r="55" spans="1:4" ht="15.75" thickBot="1" x14ac:dyDescent="0.3">
      <c r="A55" s="31" t="s">
        <v>25</v>
      </c>
      <c r="B55" s="32">
        <f>+B28+B51</f>
        <v>5688911</v>
      </c>
      <c r="C55" s="33">
        <f>+C28+C51</f>
        <v>17017630</v>
      </c>
    </row>
    <row r="56" spans="1:4" ht="15.75" thickBot="1" x14ac:dyDescent="0.3">
      <c r="A56" s="31" t="s">
        <v>26</v>
      </c>
      <c r="B56" s="32">
        <f>+B48+B52</f>
        <v>5688911</v>
      </c>
      <c r="C56" s="33">
        <f>+C48+C52</f>
        <v>17017630</v>
      </c>
    </row>
    <row r="61" spans="1:4" x14ac:dyDescent="0.2">
      <c r="B61" s="1"/>
      <c r="C61" s="1"/>
    </row>
    <row r="62" spans="1:4" x14ac:dyDescent="0.2">
      <c r="B62" s="1"/>
      <c r="C62" s="1"/>
    </row>
    <row r="65" spans="2:3" x14ac:dyDescent="0.2">
      <c r="B65" s="1"/>
      <c r="C65" s="1"/>
    </row>
    <row r="66" spans="2:3" x14ac:dyDescent="0.2">
      <c r="B66" s="1"/>
      <c r="C66" s="1"/>
    </row>
    <row r="80" spans="2:3" x14ac:dyDescent="0.2">
      <c r="B80" s="1"/>
      <c r="C80" s="1"/>
    </row>
    <row r="81" spans="2:3" x14ac:dyDescent="0.2">
      <c r="B81" s="1"/>
      <c r="C81" s="1"/>
    </row>
    <row r="84" spans="2:3" x14ac:dyDescent="0.2">
      <c r="B84" s="1"/>
      <c r="C84" s="1"/>
    </row>
    <row r="85" spans="2:3" x14ac:dyDescent="0.2">
      <c r="B85" s="1"/>
      <c r="C85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34" orientation="portrait" useFirstPageNumber="1" r:id="rId1"/>
  <headerFooter alignWithMargins="0">
    <oddHeader>&amp;C&amp;"Arial,Kurzíva"Příloha č. 2 - Upravený rozpočet Olomouckého kraje na rok 2018 po schválení rozpočtových změn</oddHeader>
    <oddFooter xml:space="preserve">&amp;L&amp;"Arial,Kurzíva"Zastupitelstvo OK 17.12.2018
5.1.1. - Rozpočet Olomouckého kraje 2018 - rozpočtové změny - DODATEK 
Příloha č.2: Upravený rozpočet OK na rok 2018 po schválení rozpočtových změn&amp;R&amp;"Arial,Kurzíva"Strana &amp;P (celkem 34)&amp;"Arial,Obyčejné"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Příloha č. 1</vt:lpstr>
      <vt:lpstr>Příloha  č. 2</vt:lpstr>
      <vt:lpstr>'Příloha č. 1'!Oblast_tisku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2018-12-10T12:48:30Z</cp:lastPrinted>
  <dcterms:created xsi:type="dcterms:W3CDTF">2007-02-21T09:44:06Z</dcterms:created>
  <dcterms:modified xsi:type="dcterms:W3CDTF">2018-12-10T12:48:40Z</dcterms:modified>
</cp:coreProperties>
</file>