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0\Zastupitelstvo\ZOK 17.2.2020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4" r:id="rId3"/>
    <sheet name="Příloha  č. 4" sheetId="5" r:id="rId4"/>
  </sheets>
  <definedNames>
    <definedName name="_xlnm.Print_Area" localSheetId="0">'Příloha č. 1'!$A$1:$E$621</definedName>
    <definedName name="_xlnm.Print_Area" localSheetId="1">'Příloha č. 2'!$A$1:$E$983</definedName>
    <definedName name="_xlnm.Print_Area" localSheetId="2">'Příloha č. 3'!$A$1:$E$85</definedName>
  </definedNames>
  <calcPr calcId="162913"/>
</workbook>
</file>

<file path=xl/calcChain.xml><?xml version="1.0" encoding="utf-8"?>
<calcChain xmlns="http://schemas.openxmlformats.org/spreadsheetml/2006/main">
  <c r="B43" i="5" l="1"/>
  <c r="C41" i="5"/>
  <c r="C43" i="5" s="1"/>
  <c r="C37" i="5"/>
  <c r="B36" i="5"/>
  <c r="B38" i="5" s="1"/>
  <c r="B47" i="5" s="1"/>
  <c r="C35" i="5"/>
  <c r="C34" i="5"/>
  <c r="C33" i="5"/>
  <c r="C31" i="5"/>
  <c r="C29" i="5"/>
  <c r="C28" i="5"/>
  <c r="C26" i="5"/>
  <c r="C36" i="5" s="1"/>
  <c r="C38" i="5" s="1"/>
  <c r="C47" i="5" s="1"/>
  <c r="C23" i="5"/>
  <c r="C46" i="5" s="1"/>
  <c r="C22" i="5"/>
  <c r="C21" i="5"/>
  <c r="B21" i="5"/>
  <c r="B23" i="5" s="1"/>
  <c r="B46" i="5" s="1"/>
  <c r="C15" i="5"/>
  <c r="C9" i="5"/>
  <c r="E982" i="6"/>
  <c r="E964" i="6"/>
  <c r="E943" i="6"/>
  <c r="E931" i="6"/>
  <c r="E930" i="6"/>
  <c r="E906" i="6"/>
  <c r="E881" i="6"/>
  <c r="E864" i="6"/>
  <c r="E857" i="6"/>
  <c r="E839" i="6"/>
  <c r="E827" i="6"/>
  <c r="E819" i="6"/>
  <c r="E820" i="6" s="1"/>
  <c r="G826" i="6" s="1"/>
  <c r="E813" i="6"/>
  <c r="E793" i="6"/>
  <c r="E794" i="6" s="1"/>
  <c r="E787" i="6"/>
  <c r="E767" i="6"/>
  <c r="E744" i="6"/>
  <c r="E746" i="6" s="1"/>
  <c r="E718" i="6"/>
  <c r="E720" i="6" s="1"/>
  <c r="E700" i="6"/>
  <c r="E693" i="6"/>
  <c r="E668" i="6"/>
  <c r="E648" i="6"/>
  <c r="E641" i="6"/>
  <c r="E622" i="6"/>
  <c r="E615" i="6"/>
  <c r="E596" i="6"/>
  <c r="E589" i="6"/>
  <c r="E570" i="6"/>
  <c r="E563" i="6"/>
  <c r="E545" i="6"/>
  <c r="E538" i="6"/>
  <c r="E516" i="6"/>
  <c r="E509" i="6"/>
  <c r="E500" i="6"/>
  <c r="E502" i="6" s="1"/>
  <c r="G516" i="6" s="1"/>
  <c r="E494" i="6"/>
  <c r="G502" i="6" s="1"/>
  <c r="E492" i="6"/>
  <c r="E486" i="6"/>
  <c r="E459" i="6"/>
  <c r="E450" i="6"/>
  <c r="E440" i="6"/>
  <c r="E432" i="6"/>
  <c r="E425" i="6"/>
  <c r="E422" i="6"/>
  <c r="E408" i="6"/>
  <c r="E409" i="6" s="1"/>
  <c r="E402" i="6"/>
  <c r="E394" i="6"/>
  <c r="E389" i="6"/>
  <c r="E383" i="6"/>
  <c r="E363" i="6"/>
  <c r="E343" i="6"/>
  <c r="E336" i="6"/>
  <c r="E318" i="6"/>
  <c r="E310" i="6"/>
  <c r="E292" i="6"/>
  <c r="E285" i="6"/>
  <c r="E267" i="6"/>
  <c r="E256" i="6"/>
  <c r="E238" i="6"/>
  <c r="E237" i="6"/>
  <c r="E230" i="6"/>
  <c r="E231" i="6" s="1"/>
  <c r="E195" i="6"/>
  <c r="E194" i="6"/>
  <c r="E188" i="6"/>
  <c r="E170" i="6"/>
  <c r="E169" i="6"/>
  <c r="E163" i="6"/>
  <c r="E144" i="6"/>
  <c r="E145" i="6" s="1"/>
  <c r="E136" i="6"/>
  <c r="E137" i="6" s="1"/>
  <c r="E130" i="6"/>
  <c r="E129" i="6"/>
  <c r="E111" i="6"/>
  <c r="E103" i="6"/>
  <c r="G111" i="6" s="1"/>
  <c r="E102" i="6"/>
  <c r="E101" i="6"/>
  <c r="E95" i="6"/>
  <c r="E75" i="6"/>
  <c r="E74" i="6"/>
  <c r="E68" i="6"/>
  <c r="E50" i="6"/>
  <c r="E43" i="6"/>
  <c r="E24" i="6"/>
  <c r="E17" i="6"/>
  <c r="G137" i="6" l="1"/>
  <c r="G459" i="6"/>
  <c r="G827" i="6"/>
  <c r="E84" i="4" l="1"/>
  <c r="E77" i="4"/>
  <c r="E59" i="4"/>
  <c r="E51" i="4"/>
  <c r="E35" i="4"/>
  <c r="E28" i="4"/>
  <c r="E21" i="4"/>
  <c r="E14" i="4"/>
  <c r="E619" i="1"/>
  <c r="E618" i="1"/>
  <c r="E620" i="1" s="1"/>
  <c r="E612" i="1"/>
  <c r="E591" i="1"/>
  <c r="E593" i="1" s="1"/>
  <c r="E563" i="1"/>
  <c r="E543" i="1"/>
  <c r="E519" i="1"/>
  <c r="E498" i="1"/>
  <c r="E476" i="1"/>
  <c r="E478" i="1" s="1"/>
  <c r="E449" i="1"/>
  <c r="E442" i="1"/>
  <c r="E424" i="1"/>
  <c r="E401" i="1"/>
  <c r="E382" i="1"/>
  <c r="E354" i="1"/>
  <c r="E353" i="1"/>
  <c r="E352" i="1"/>
  <c r="E355" i="1" s="1"/>
  <c r="E345" i="1"/>
  <c r="E344" i="1"/>
  <c r="E343" i="1"/>
  <c r="E346" i="1" s="1"/>
  <c r="E326" i="1"/>
  <c r="E319" i="1"/>
  <c r="E297" i="1"/>
  <c r="E290" i="1"/>
  <c r="E283" i="1"/>
  <c r="E276" i="1"/>
  <c r="E259" i="1"/>
  <c r="E252" i="1"/>
  <c r="E235" i="1"/>
  <c r="E226" i="1"/>
  <c r="E199" i="1"/>
  <c r="E190" i="1"/>
  <c r="E170" i="1"/>
  <c r="E169" i="1"/>
  <c r="E171" i="1" s="1"/>
  <c r="E163" i="1"/>
  <c r="E143" i="1"/>
  <c r="E136" i="1"/>
  <c r="E118" i="1"/>
  <c r="E111" i="1"/>
  <c r="E87" i="1"/>
  <c r="E80" i="1"/>
  <c r="E60" i="1"/>
  <c r="E59" i="1"/>
  <c r="E58" i="1"/>
  <c r="G59" i="1" s="1"/>
  <c r="E47" i="1"/>
  <c r="E27" i="1"/>
  <c r="E17" i="1"/>
  <c r="E61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26+370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9+1
25+1
35+16
36+600
37+54
54+95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55+97200
56+1553663
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57+238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53+98
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41/20 556 z rez do SF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5+48
9+1
25+1
26+370
27+41
30+340
41-556
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42+2188
35+16
36+600
37+54
54+95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55+97200
56+1553663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57+238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41+556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1+88466
2+2289
3+25
4+25
6+900
7+3359
8+74791
23+936
28+510
29+325
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31+12114
32+553
33+512
34+1023
52+399
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53+409
53+98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1+88466
2+2289
3+25
4+25
5+48
6+900
7+3359
8+74791
11+2352
23+936
27+41
28+510
29+325
30+340
31+12114
32+553
33+512
34+1023
42+2188
52+399
53+409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11+2352</t>
        </r>
      </text>
    </comment>
  </commentList>
</comments>
</file>

<file path=xl/sharedStrings.xml><?xml version="1.0" encoding="utf-8"?>
<sst xmlns="http://schemas.openxmlformats.org/spreadsheetml/2006/main" count="1252" uniqueCount="254">
  <si>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</si>
  <si>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</si>
  <si>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</si>
  <si>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</si>
  <si>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</si>
  <si>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</si>
  <si>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</si>
  <si>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</si>
  <si>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</si>
  <si>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</si>
  <si>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</si>
  <si>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</si>
  <si>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</si>
  <si>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</si>
  <si>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</si>
  <si>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</si>
  <si>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</si>
  <si>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</si>
  <si>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</si>
  <si>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</si>
  <si>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</si>
  <si>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</si>
  <si>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</si>
  <si>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</si>
  <si>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</si>
  <si>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</si>
  <si>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</si>
  <si>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</si>
  <si>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</si>
  <si>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</si>
  <si>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</si>
  <si>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</si>
  <si>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</si>
  <si>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>Ostatní příjmy</t>
  </si>
  <si>
    <t>OPZ, OPVVV, OPŽP, IROP, OPTP, ITI, NF, OPPMP</t>
  </si>
  <si>
    <t xml:space="preserve"> -Rozpočtová změna 1/20</t>
  </si>
  <si>
    <t>druh rozpočtové změny: zapojení prostředků do rozpočtu</t>
  </si>
  <si>
    <t>důvod: odbor strategického rozvoje kraje požádal ekonomický odbor dne 2.1.2020 o provedení rozpočtové změny. Důvodem navrhované změny je zapojení finančních prostředků do rozpočtu odboru strategického rozvoje kraje v celkové výši 88 465 908,57 Kč. Finanční prostředky budou použity na financování projektu "Azylové domy v Olomouckém kraji I." v rámci Operačního programu Zaměstnanost, jedná se o zapojení zůstatku k 31.12.2019 na zvláštním bankovním účtu do rozpočtu Olomouckého kraje roku 2020.</t>
  </si>
  <si>
    <t>Odbor strategického rozvoje kraje</t>
  </si>
  <si>
    <t>ORJ - 60</t>
  </si>
  <si>
    <t xml:space="preserve">§ </t>
  </si>
  <si>
    <t>položka</t>
  </si>
  <si>
    <t>částka v Kč</t>
  </si>
  <si>
    <t>8115 - Změna stavu krátkod. prostř.na BÚ</t>
  </si>
  <si>
    <t>celkem</t>
  </si>
  <si>
    <t>seskupení položek</t>
  </si>
  <si>
    <t>51 - Neinvestiční nákupy a související výdaje</t>
  </si>
  <si>
    <t>50 - Výdaje na platy, ost. platby za pr. práci a poj.</t>
  </si>
  <si>
    <t>54 - Neinvestiční transfery obyvatelstvu</t>
  </si>
  <si>
    <t xml:space="preserve"> -Rozpočtová změna 2/20</t>
  </si>
  <si>
    <t>důvod: odbor strategického rozvoje kraje požádal ekonomický odbor dne 3.1.2020 o provedení rozpočtové změny. Důvodem navrhované změny je zapojení finančních prostředků do rozpočtu odboru strategického rozvoje kraje v celkové výši 2 288 662,74 Kč. Finanční prostředky budou použity na financování projektu "Podpora plánování sociálních služeb a sociální práce na území Olomouckého kraje v návaznosti na zvyšování jejich dostupnosti a kvality" v rámci Operačního programu Zaměstnanost. Jedná se o zapojení zůstatku k 31.12.2019 na zvláštním bankovním účtu do rozpočtu Olomouckého kraje roku 2020.</t>
  </si>
  <si>
    <t>ORJ - 64</t>
  </si>
  <si>
    <t>8115 - Změna stavu kr. prostř.na bank.účtech</t>
  </si>
  <si>
    <t>61 - Investiční nákupy a související výdaje</t>
  </si>
  <si>
    <t xml:space="preserve"> -Rozpočtová změna 3/20</t>
  </si>
  <si>
    <t>důvod: odbor strategického rozvoje kraje požádal ekonomický odbor dne 3.1.2020 o provedení rozpočtové změny. Důvodem navrhované změny je zapojení finančních prostředků do rozpočtu odboru strategického rozvoje kraje v celkové výši 25 246,- Kč. Finanční prostředky budou použity na financování projektu v oblasti krizového řízení "Olomoucký kraj - Bezpečná veřejná prostranství a objekty (akce) veřejné správy v Olomouckém kraji 2019". Jedná se o zapojení zůstatku k 31.12.2019 na zvláštním bankovním účtu do rozpočtu Olomouckého kraje roku 2020.</t>
  </si>
  <si>
    <t xml:space="preserve"> -Rozpočtová změna 4/20</t>
  </si>
  <si>
    <t>důvod: odbor strategického rozvoje kraje požádal ekonomický odbor dne 3.1.2020 o provedení rozpočtové změny. Důvodem navrhované změny je zapojení finančních prostředků do rozpočtu odboru strategického rozvoje kraje v celkové výši 25 246,- Kč. Finanční prostředky budou použity na financování projektu v oblasti krizového řízení "Olomoucký kraj - Bezpečné školy v Olomouckém kraji". Jedná se o zapojení zůstatku k 31.12.2019 na zvláštním bankovním účtu do rozpočtu Olomouckého kraje roku 2020.</t>
  </si>
  <si>
    <t xml:space="preserve"> -Rozpočtová změna 5/20</t>
  </si>
  <si>
    <t>důvod: odbor strategického rozvoje kraje požádal ekonomický odbor dne 3.1.2020 o provedení rozpočtové změny. Důvodem navrhované změny je zapojení finančních prostředků do rozpočtu odboru strategického rozvoje kraje v celkové výši 47 327,78 Kč. Finanční prostředky budou použity na financování projektu "Obědy do škol v Olomouckém kraji - administrace". Jedná se o zapojení zůstatku k 31.12.2019 na zvláštním bankovním účtu do rozpočtu Olomouckého kraje roku 2020.</t>
  </si>
  <si>
    <t>53 - Neinvestiční transfery veřejnopráv. subj.</t>
  </si>
  <si>
    <t xml:space="preserve"> -Rozpočtová změna 6/20</t>
  </si>
  <si>
    <t>důvod: odbor strategického rozvoje kraje požádal ekonomický odbor dne 2.1.2020 o provedení rozpočtové změny. Důvodem navrhované změny je zapojení finančních prostředků do rozpočtu odboru strategického rozvoje kraje v celkové výši 899 834,69 Kč. Finanční prostředky budou použity na financování projektu v oblasti rozvoje lidských zdrojů "Krajský akční plán rozvoje vzdělávání Olomouckého kraje" v rámci Operačního programu Výzkum,vývoj a vzdělávání, jedná se o zapojení zůstatku k 31.12.2019 na zvláštním bankovním účtu do rozpočtu Olomouckého kraje roku 2020.</t>
  </si>
  <si>
    <t>ORJ - 76</t>
  </si>
  <si>
    <t xml:space="preserve"> -Rozpočtová změna 7/20</t>
  </si>
  <si>
    <t>důvod: odbor strategického rozvoje kraje požádal ekonomický odbor dne 3.1.2020 o provedení rozpočtové změny. Důvodem navrhované změny je zapojení finančních prostředků do rozpočtu odboru strategického rozvoje kraje v celkové výši 3 359 195,08 Kč. Finanční prostředky budou použity na financování "Kotlíkových dotací v Olomouckém kraji II" v rámci Operačního programu Životní prostředí 2014 - 2020. Jedná se o zapojení zůstatku k 31.12.2019 na zvláštním bankovním účtu do rozpočtu Olomouckého kraje roku 2020.</t>
  </si>
  <si>
    <t>ORJ - 78</t>
  </si>
  <si>
    <t>63 - Investiční transfery</t>
  </si>
  <si>
    <t xml:space="preserve"> -Rozpočtová změna 8/20</t>
  </si>
  <si>
    <t>důvod: odbor strategického rozvoje kraje požádal ekonomický odbor dne 3.1.2020 o provedení rozpočtové změny. Důvodem navrhované změny je zapojení finančních prostředků do rozpočtu odboru strategického rozvoje kraje v celkové výši 74 791 068,06 Kč. Finanční prostředky budou použity na financování "Kotlíkových dotací v Olomouckém kraji III" v rámci Operačního programu Životní prostředí 2014 - 2020. Jedná se o zapojení zůstatku k 31.12.2019 na zvláštním bankovním účtu do rozpočtu Olomouckého kraje roku 2020.</t>
  </si>
  <si>
    <t>ORJ - 79</t>
  </si>
  <si>
    <t xml:space="preserve"> -Rozpočtová změna 9/20</t>
  </si>
  <si>
    <t>druh rozpočtové změny: zapojení nových prostředků do rozpočtu</t>
  </si>
  <si>
    <t>důvod: odbor kancelář ředitele požádal ekonomický odbor dne 2.1.2020 o provedení rozpočtové změny. Důvodem navrhované změny je zapojení finančních prostředků do rozpočtu Olomouckého kraje ve výši 1 000,- Kč. Finanční prostředky budou zapojeny jako příjmy z přeplatků vyúčtovaných záloh z minulých let a budou převedeny do rezervy Olomouckého kraje.</t>
  </si>
  <si>
    <t>Odbor kancelář ředitele</t>
  </si>
  <si>
    <t>ORJ - 03</t>
  </si>
  <si>
    <t>2324 - Přijaté nekapitál. příspěvky a náhrady</t>
  </si>
  <si>
    <t>Odbor ekonomický</t>
  </si>
  <si>
    <t>ORJ - 07</t>
  </si>
  <si>
    <t>59 - Ostatní neinvestiční výdaje</t>
  </si>
  <si>
    <t xml:space="preserve"> -Rozpočtová změna 10/20</t>
  </si>
  <si>
    <t>důvod: odbor investic požádal ekonomický odbor dne 2.1.2020 o provedení rozpočtové změny. Důvodem navrhované změny je zapojení finančních prostředků do rozpočtu Olomouckého kraje v celkové výši 300,- Kč. Finanční prostředky budou zapojeny jako příjmy z přeplatků vyúčtovaných záloh z minulých let a budou použity na posílení provozních výdajů.</t>
  </si>
  <si>
    <t>Odbor investic</t>
  </si>
  <si>
    <t>ORJ - 17</t>
  </si>
  <si>
    <t>ORJ - 50</t>
  </si>
  <si>
    <t>ORJ - 52</t>
  </si>
  <si>
    <t xml:space="preserve"> -Rozpočtová změna 11/20</t>
  </si>
  <si>
    <t>důvod: odbor ekonomický požádal dne 6.1.2020 o provedení rozpočtové změny. Důvodem navrhované změny je zapojení finančních prostředků do rozpočtu Olomouckého kraje ve výši 2 352 494,29 Kč. Jedná se o zapojení části zůstatku k 31.12.2019 Rezervy na kofinancování projektů do rozpočtu Olomouckého kraje roku 2020, prostředky budou použity na splátku revolvingového úvěru.</t>
  </si>
  <si>
    <t>8115 - Změna stavu krát. prostředků na BÚ</t>
  </si>
  <si>
    <t>8114 - Uhraz. splátky krát. přij. půjč. prostř.</t>
  </si>
  <si>
    <t xml:space="preserve"> -Rozpočtová změna 12/20</t>
  </si>
  <si>
    <t>druh rozpočtové změny: vnitřní rozpočtová změna - přesun mezi jednotlivými položkami, paragrafy a odbory strategického rozvoje kraje a kancelář ředitele</t>
  </si>
  <si>
    <t>důvod: odbor strategického rozvoje kraje požádal ekonomický odbor dne 3.1.2020 o provedení rozpočtové změny. Důvodem navrhované změny je převedení finančních prostředků z odboru strategického rozvoje kraje na odbor kancelář ředitele v celkové výši 671 000,- Kč. Finanční prostředky budou použity na financování "Projektu technické pomoci Olomouckého kraje v rámci INTERREG V-A Česká republika - Polsko".</t>
  </si>
  <si>
    <t>ORJ - 74</t>
  </si>
  <si>
    <t xml:space="preserve"> -Rozpočtová změna 13/20</t>
  </si>
  <si>
    <t>druh rozpočtové změny: vnitřní rozpočtová změna - přesun mezi jednotlivými položkami, paragrafy v rámci odboru kancelář hejtmana</t>
  </si>
  <si>
    <t>důvod: odbor kancelář hejtmana požádal ekonomický odbor dne 2.1.2020 o provedení rozpočtové změny. Důvodem navrhované změny je přesun finančních prostředků v rámci odboru kancelář hejtmana v celkové výši 250 000,- Kč. Finanční prostředky budou použity na zajištění organizace cvičení orgánů krizového řízení a složek integrovaného záchranného systému Olomouckého kraje v roce 2020.</t>
  </si>
  <si>
    <t>Odbor kancelář hejtmana</t>
  </si>
  <si>
    <t>ORJ - 18</t>
  </si>
  <si>
    <t xml:space="preserve"> -Rozpočtová změna 14/20</t>
  </si>
  <si>
    <t>druh rozpočtové změny: vnitřní rozpočtová změna - přesun mezi jednotlivými položkami, paragrafy v rámci odboru kanceláře ředitele</t>
  </si>
  <si>
    <t>důvod: odbor kancelář ředitele požádal ekonomický odbor dne 3.1.2020 o provedení rozpočtové změny. Důvodem navrhované změny je přesun finančních prostředků v rámci odboru kanceláře ředitele ve výši 60 000,- Kč. Finanční prostředky budou použity na zajištění úhrady zhotovení zábradlí u vchodu do budovy a montáž příčky ve 3. NP budovy KÚOK.</t>
  </si>
  <si>
    <t xml:space="preserve"> -Rozpočtová změna 15/20</t>
  </si>
  <si>
    <t>druh rozpočtové změny: vnitřní rozpočtová změna - přesun mezi jednotlivými položkami, paragrafy v rámci odboru zdravotnictví</t>
  </si>
  <si>
    <t xml:space="preserve">důvod: odbor zdravotnictví požádal ekonomický odbor dne 6.1.2020 o provedení rozpočtové změny. Důvodem navrhované změny je přesun finančních prostředků v rámci odboru zdravotnictví ve výši 49 610,- Kč. Finanční prostředky budou použity na úhradu projektových prací a inženýrských činností, které souvisí se zajištěním územního rozhodnutí nutného pro změnu z druhu "zahrada" na druh "ostatní plocha" pozemku Nemocnice Přerov, t. č. v nájmu Středomoravské nemocniční a. s. </t>
  </si>
  <si>
    <t>Odbor zdravotnictví</t>
  </si>
  <si>
    <t>ORJ - 14</t>
  </si>
  <si>
    <t xml:space="preserve"> -Rozpočtová změna 16/20</t>
  </si>
  <si>
    <t>druh rozpočtové změny: vnitřní rozpočtová změna - přesun mezi jednotlivými položkami, paragrafy v rámci odboru investic</t>
  </si>
  <si>
    <t>důvod: odbor investic požádal ekonomický odbor dne 6.1.2020 o provedení rozpočtové změny. Důvodem navrhované změny je přesun finančních prostředků v rámci odboru investic v celkové výši 10 000 000,- Kč. Finanční prostředky budou použity na financování projektu v oblasti sociální "Klíč - centrum sociálních služeb - Výstavba objektu pro osoby s poruchou autistického spektra".</t>
  </si>
  <si>
    <t xml:space="preserve"> -Rozpočtová změna 17/20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</si>
  <si>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</si>
  <si>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3.1.2020 o provedení rozpočtové změny. Důvodem navrhované změny je přesun finančních prostředků v rámci odboru strategického rozvoje kraje v celkové výši 14 200,- Kč. Finanční prostředky budou použity na financování projektu "Azylové domy v Olomouckém kraji I." v rámci Operačního programu Zaměstnanost.</t>
  </si>
  <si>
    <t xml:space="preserve"> -Rozpočtová změna 18/20</t>
  </si>
  <si>
    <t xml:space="preserve">důvod: odbor strategického rozvoje kraje požádal ekonomický odbor dne 6.1.2020 o provedení rozpočtové změny. Důvodem navrhované změny je přesun finančních prostředků v rámci odboru strategického rozvoje kraje ve výši 5 000,- Kč. Finanční prostředky budou použity na financování projektu "Podpora plánování sociálních služeb a sociální práce na území Olomouckého kraje v návaznosti na zvyšování jejich dostupnosti a kvality" v rámci Operačního programu Zaměstnanost. </t>
  </si>
  <si>
    <t>50 - Platy a podobné a související výdaje</t>
  </si>
  <si>
    <t xml:space="preserve"> -Rozpočtová změna 19/20</t>
  </si>
  <si>
    <t>druh rozpočtové změny: vnitřní rozpočtová změna - přesun mezi jednotlivými položkami, paragrafy v rámci odboru podpory řízení příspěvkových organizací</t>
  </si>
  <si>
    <t>Odbor podpory řízení příspěvkových organizací</t>
  </si>
  <si>
    <t>ORJ - 19</t>
  </si>
  <si>
    <t>UZ</t>
  </si>
  <si>
    <t>00 307</t>
  </si>
  <si>
    <t>5331 - Neinvestiční příspěvky zřízeným PO</t>
  </si>
  <si>
    <t>00 303</t>
  </si>
  <si>
    <t xml:space="preserve"> -Rozpočtová změna 20/20</t>
  </si>
  <si>
    <t xml:space="preserve"> -Rozpočtová změna 21/20</t>
  </si>
  <si>
    <t xml:space="preserve"> -Rozpočtová změna 22/20</t>
  </si>
  <si>
    <t>6351 - Investiční transfery zřízeným PO</t>
  </si>
  <si>
    <t xml:space="preserve"> -Rozpočtová změna 23/20</t>
  </si>
  <si>
    <t xml:space="preserve">důvod: odbor strategického rozvoje kraje požádal ekonomický odbor dne 7.1.2020 o provedení rozpočtové změny. Důvodem navrhované změny je zapojení finančních prostředků do rozpočtu odboru strategického rozvoje kraje v celkové výši 936 406,25 Kč. Jedná se o zapojení zůstatku k 31.12.2019 na zvláštním bankovním účtu do rozpočtu Olomouckého kraje roku 2020, finanční prostředky budou použity na financování projektu "Technická pasportizace, strategie ICT a vzdělávání" v rámci Operačního programu Zaměstnanost. </t>
  </si>
  <si>
    <t xml:space="preserve"> -Rozpočtová změna 24/20</t>
  </si>
  <si>
    <t>důvod: odbor investic požádal ekonomický odbor dne 2.1.2020 o provedení rozpočtové změny. Důvodem navrhované změny je zapojení finančních prostředků do rozpočtu Olomouckého kraje v celkové výši 300,- Kč. Finanční prostředky budou zapojeny jako příjmy ze smluvních pokut a budou použity na posílení provozních výdajů.</t>
  </si>
  <si>
    <t>2212 - Sankční platby přijaté od jiných subjektů</t>
  </si>
  <si>
    <t xml:space="preserve"> -Rozpočtová změna 25/20</t>
  </si>
  <si>
    <t>důvod: odbor kancelář ředitele požádal ekonomický odbor dne 2.1.2020 o provedení rozpočtové změny. Důvodem navrhované změny je zapojení finančních prostředků do rozpočtu Olomouckého kraje ve výši 1 000,- Kč. Finanční prostředky budou zapojeny jako ostatní nedaňové příjmy a budou převedeny do rezervy Olomouckého kraje.</t>
  </si>
  <si>
    <t>2329 - Ostatní nedaňové příjmy j. n.</t>
  </si>
  <si>
    <t xml:space="preserve"> -Rozpočtová změna 26/20</t>
  </si>
  <si>
    <t>důvod: odbor kancelář hejtmana požádal ekonomický odbor dne 7.1.2020 o provedení rozpočtové změny. Důvodem navrhované změny je zapojení finančních prostředků do rozpočtu Olomouckého kraje ve výši 370 000,- Kč.  Finanční prostředky budou poukázány na účet Olomouckého kraje jako příjem od firmy Agriprint s. r. o. za výnosy ze zveřejněné inzerce v prosinci 2019 a předpokládané výnosy ze zveřejněných inzercí v roce 2020 v novinách "Krajánek".</t>
  </si>
  <si>
    <t>2111 - Příjmy z poskytování služeb a výrobků</t>
  </si>
  <si>
    <t xml:space="preserve"> -Rozpočtová změna 27/20</t>
  </si>
  <si>
    <t xml:space="preserve">důvod: odbor strategického rozvoje kraje požádal ekonomický odbor dne 8.1.2020 o provedení rozpočtové změny. Důvodem navrhované změny je zapojení finančních prostředků do rozpočtu odboru strategického rozvoje kraje ve výši 40 575,- Kč. Finanční prostředky budou použity na financování projektu "Úprava sluneční louky OLÚ Paseka" v rámci Operačního programu Životní prostředí 2014 - 2020, jedná se o zapojení zůstatku k 31.12.2019 na zvláštním bankovním účtu do rozpočtu Olomouckého kraje roku 2020, prostředky budou převedeny do rezervy na investice Olomouckého kraje. </t>
  </si>
  <si>
    <t>ORJ - 59</t>
  </si>
  <si>
    <t xml:space="preserve"> -Rozpočtová změna 28/20</t>
  </si>
  <si>
    <t>důvod: odbor strategického rozvoje kraje požádal ekonomický odbor dne 8.1.2020 o provedení rozpočtové změny. Důvodem navrhované změny je zapojení finančních prostředků do rozpočtu odboru strategického rozvoje kraje ve výši 510 356,- Kč. Finanční prostředky budou použity na financování projektu "Obnova zahrady Zdravotnického zařízení v Moravském Berouně" v rámci Operačního programu Životní prostředí 2014 - 2020, jedná se o zapojení zůstatku k 31.12.2019 na zvláštním bankovním účtu do rozpočtu Olomouckého kraje roku 2020.</t>
  </si>
  <si>
    <t xml:space="preserve"> -Rozpočtová změna 29/20</t>
  </si>
  <si>
    <t>důvod: odbor strategického rozvoje kraje požádal ekonomický odbor dne 16.1.2020 o provedení rozpočtové změny. Důvodem navrhované změny je zapojení finančních prostředků do rozpočtu odboru strategického rozvoje kraje v celkové výši 324 536,10 Kč. Finanční prostředky budou použity na financování projektu "Obědy do škol v Olomouckém kraji". Jedná se o zapojení zůstatku k 31.12.2019 na zvláštním bankovním účtu do rozpočtu Olomouckého kraje roku 2020.</t>
  </si>
  <si>
    <t xml:space="preserve"> -Rozpočtová změna 30/20</t>
  </si>
  <si>
    <t>důvod: odbor strategického rozvoje kraje požádal ekonomický odbor dne 14.1.2020 o provedení rozpočtové změny. Důvodem navrhované změny je zapojení finančních prostředků do rozpočtu Olomouckého kraje v celkové výši 340 391,86 Kč. Finanční prostředky budou použity na financování projektů v oblasti regionálního rozvoje "Smart Akcelerátor Olomouckého kraje" a "Projekt technické pomoci Olomouckého kraje v rámci INTERREG V-A Česká republika", jedná se o zapojení zůstatku k 31.12.2019 na zvláštním bankovním účtu do rozpočtu Olomouckého kraje roku 2020.</t>
  </si>
  <si>
    <t xml:space="preserve"> -Rozpočtová změna 31/20</t>
  </si>
  <si>
    <t>8123 - Dlouhod. přijaté půjčené prostředky</t>
  </si>
  <si>
    <t>8113 - Krátkodobé přijaté půjčené prostředky</t>
  </si>
  <si>
    <t xml:space="preserve"> -Rozpočtová změna 32/20</t>
  </si>
  <si>
    <t xml:space="preserve"> -Rozpočtová změna 33/20</t>
  </si>
  <si>
    <t xml:space="preserve"> -Rozpočtová změna 34/20</t>
  </si>
  <si>
    <t xml:space="preserve"> -Rozpočtová změna 35/20</t>
  </si>
  <si>
    <t>důvod: odbor podpory řízení příspěvkových organizací požádal ekonomický odbor dne 13.1.2020 o provedení rozpočtové změny. Důvodem navrhované změny je zapojení finančních prostředků do rozpočtu Olomouckého kraje ve výši 15 670,- Kč. Česká pojišťovna, a.s., uhradila na účet Olomouckého kraje pojistné plnění k pojistné události pro příspěvkovou organizaci Slovanské gymnázium, Olomouc, na úhradu nákladů spojených s opravou po krupobití v roce 2019.</t>
  </si>
  <si>
    <t xml:space="preserve"> </t>
  </si>
  <si>
    <t>2322 - Přijaté pojistné náhrady</t>
  </si>
  <si>
    <t xml:space="preserve"> -Rozpočtová změna 36/20</t>
  </si>
  <si>
    <t>důvod: odbor podpory řízení příspěvkových organizací požádal ekonomický odbor dne 15.1.2020 o provedení rozpočtové změny. Důvodem navrhované změny je zapojení finančních prostředků do rozpočtu Olomouckého kraje ve výši 600 000,- Kč. Česká pojišťovna, a.s., uhradila na účet Olomouckého kraje pojistné plnění k pojistné události pro příspěvkovou organizaci Vyšší odborná škola a Střední škola automobilní, Zábřeh, na úhradu nákladů spojených s opravou po vodovodní škodě v roce 2019.</t>
  </si>
  <si>
    <t xml:space="preserve"> -Rozpočtová změna 37/20</t>
  </si>
  <si>
    <t>důvod: odbor podpory řízení příspěvkových organizací požádal ekonomický odbor dne 10.1.2020 o provedení rozpočtové změny. Důvodem navrhované změny je zapojení finančních prostředků do rozpočtu Olomouckého kraje ve výši 54 428,- Kč. Česká pojišťovna, a.s., uhradila na účet Olomouckého kraje pojistné plnění k pojistné události pro příspěvkovou organizaci Klíč - centrum sociálních služeb, Olomouc, na úhradu nákladů spojených s opravou žaluzií v roce 2019.</t>
  </si>
  <si>
    <t xml:space="preserve"> -Rozpočtová změna 38/20</t>
  </si>
  <si>
    <t xml:space="preserve">důvod: odbor investic požádal ekonomický odbor dne 16.1.2020 o provedení rozpočtové změny. Důvodem navrhované změny je přesun finančních prostředků v rámci odboru investic v celkové výši 21 012 000,- Kč. Finanční prostředky budou zapojeny jako příjmy od obcí na úhradu části nákladů na realizaci investičních akcí, jedná se pouze o změnu ORJ. </t>
  </si>
  <si>
    <t>4221 - Investiční přijaté transfery od obcí</t>
  </si>
  <si>
    <t xml:space="preserve"> -Rozpočtová změna 39/20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</si>
  <si>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</si>
  <si>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17.1.2020 o provedení rozpočtové změny. Důvodem navrhované změny je přesun finančních prostředků v rámci Fondu na podporu výstavby a obnovy vodohospodářské infrastruktury na území Olomouckého kraje v celkové výši 30 000 000,- Kč.  Finanční prostředky budou zapojeny jako příjmy z poplatků za odebrané množství podzemní vody, jedná se pouze o změnu položky rozpočtové skladby.</t>
  </si>
  <si>
    <t>Odbor životního prostředí a zemědělství - odběr podzemních vod</t>
  </si>
  <si>
    <t>ORJ - 99</t>
  </si>
  <si>
    <t>2342 - Platby za odebr. množství podz. vody</t>
  </si>
  <si>
    <t>1357 - Popl. za odeb. množství podz. vody</t>
  </si>
  <si>
    <t xml:space="preserve"> -Rozpočtová změna 40/20</t>
  </si>
  <si>
    <t>druh rozpočtové změny: vnitřní rozpočtová změna - přesun mezi jednotlivými položkami, paragrafy a odbory OE, OSR, OŽPZ, OŠM, OSV, ODSH, OSKPP, OZ a OKH</t>
  </si>
  <si>
    <t>důvod: jednotlivé odbory požádaly ekonomický odbor dne 7. a 8.1.2020 o provedení rozpočtové změny. Důvodem navrhované změny je převedení finančních prostředků z odboru ekonomického na jednotlivé odbory v celkové výši 96 125 000,- Kč. Finanční prostředky budou použity na poskytnutí individuálních dotací v rámci jednotlivých oblastí na základě usnesení Zastupitelstva Olomouckého kraje č. UZ/18/17/2020 ze dne 16.12.2019, prostředky budou převedeny z rezervy Olomouckého kraje na individuální dotace.</t>
  </si>
  <si>
    <t>52 - Neinvestiční transfery soukromopr. subj.</t>
  </si>
  <si>
    <t>ORJ - 08</t>
  </si>
  <si>
    <t>Odbor životního prostředí a zemědělství</t>
  </si>
  <si>
    <t>ORJ - 09</t>
  </si>
  <si>
    <t>Odbor školství a mládeže</t>
  </si>
  <si>
    <t>ORJ - 10</t>
  </si>
  <si>
    <t>Odbor sociálních věcí</t>
  </si>
  <si>
    <t>ORJ - 11</t>
  </si>
  <si>
    <t>Odbor dopravy a silničního hospodářství</t>
  </si>
  <si>
    <t>ORJ - 12</t>
  </si>
  <si>
    <t>Odbor sportu, kultury a památkové péče</t>
  </si>
  <si>
    <t>ORJ - 13</t>
  </si>
  <si>
    <t xml:space="preserve"> -Rozpočtová změna 41/20</t>
  </si>
  <si>
    <t>druh rozpočtové změny: vnitřní rozpočtová změna - přesun mezi jednotlivými položkami, paragrafy a odbory ekonomickým, kancelář ředitele a Fond sociálních potřeb</t>
  </si>
  <si>
    <t>důvod: odbor kancelář ředitele požádal ekonomický odbor dne 8.1.2020 o provedení rozpočtové změny. Důvodem navrhované změny je převedení finančních prostředků z odboru ekonomického na odbor kancelář ředitele a do Fondu sociálních potřeb v celkové výši 19 635 000,- Kč. Finanční prostředky budou převedeny z rezervy Olomouckého kraje a budou použity na pokrytí mzdových nákladů a stravného v souvislosti s navýšením tarifních platů zaměstnanců v roce 2020.</t>
  </si>
  <si>
    <t>ORJ - 199</t>
  </si>
  <si>
    <t>částka</t>
  </si>
  <si>
    <t>4134 - Převody z rozpočtových účtů</t>
  </si>
  <si>
    <t xml:space="preserve"> -Rozpočtová změna 42/20</t>
  </si>
  <si>
    <t>důvod: odbor dopravy a silničního hospodářství požádal ekonomický odbor dne 9.1.2020 o provedení rozpočtové změny. Důvodem navrhované změny je zapojení finančních prostředků do rozpočtu Olomouckého kraje ve výši 2 188 356,85 Kč. Jedná se o zapojení části zůstatku k 31.12.2019 Rezervy na kofinancování projektů do rozpočtu Olomouckého kraje roku 2020, prostředky budou použity na poskytnutí příspěvku pro příspěvkovou organizaci Správa silnic Olomouckého kraje na opravu silnice "III/4447 Police - Třeština".</t>
  </si>
  <si>
    <t xml:space="preserve"> -Rozpočtová změna 43/20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</si>
  <si>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</si>
  <si>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8.1.2020 o provedení rozpočtové změny. Důvodem navrhované změny je převedení finančních prostředků z odboru ekonomického na odbor strategického rozvoje kraje ve výši 1 652 860,- Kč. Finanční prostředky budou použity na úhradu smlouvy o poskytnutí expertního poradenství v rámci implementace a rozvoje koncepce Smart Region - Olomoucký kraj, a budou poskytnuty z rezervy Olomouckého kraje.</t>
  </si>
  <si>
    <t xml:space="preserve"> -Rozpočtová změna 44/20</t>
  </si>
  <si>
    <t>druh rozpočtové změny: vnitřní rozpočtová změna - přesun mezi jednotlivými položkami, paragrafy a odbory ekonomickým a zdravotnictví</t>
  </si>
  <si>
    <t>důvod: odbor zdravotnictví požádal ekonomický odbor dne 7.1.2020 o provedení rozpočtové změny. Důvodem navrhované změny je převedení finančních prostředků z odboru ekonomického na odbor zdravotnictví ve výši 150 000,- Kč. Finanční prostředky budou použity na úhradu nákladů vzniklých lékárnám s odevzdáváním nepoužitelných léčiv a budou poskytnuty z rezervy Olomouckého kraje.</t>
  </si>
  <si>
    <t>58 - Výdaje na náhrady za nezpůsobenou újmu</t>
  </si>
  <si>
    <t xml:space="preserve"> -Rozpočtová změna 45/20</t>
  </si>
  <si>
    <t>druh rozpočtové změny: vnitřní rozpočtová změna - přesun mezi jednotlivými položkami, paragrafy a odbory ekonomickým a kontroly</t>
  </si>
  <si>
    <t>důvod: odbor kontroly požádal ekonomický odbor dne 20.1.2020 o provedení rozpočtové změny. Důvodem navrhované změny je převedení finančních prostředků z odboru ekonomického na odbor kontroly ve výši 10 500,- Kč. Finanční prostředky byly v roce 2019 uhrazeny jako platba pokuty za přestupek duplicitně, prostředky budou vráceny zpět firmě MATEX TRANSPORT s. r. o., a budou poskytnuty z rezervy Olomouckého kraje.</t>
  </si>
  <si>
    <t>Odbor kontroly</t>
  </si>
  <si>
    <t>ORJ - 20</t>
  </si>
  <si>
    <t xml:space="preserve"> -Rozpočtová změna 46/20</t>
  </si>
  <si>
    <t>druh rozpočtové změny: vnitřní rozpočtová změna - přesun mezi jednotlivými položkami, paragrafy a odbory ekonomickým a kancelář ředitele</t>
  </si>
  <si>
    <t>důvod: odbor kancelář ředitele požádal ekonomický odbor dne 21.1.2020 o provedení rozpočtové změny. Důvodem navrhované změny je převedení finančních prostředků z odboru ekonomického na odbor kanceláře ředitele v celkové výši 421 000,- Kč. Finanční prostředky budou použity na zajištění úhrad instalace kamerového systému a stavebních úprav v budově Krajského úřadu Olomouckého kraje.</t>
  </si>
  <si>
    <t xml:space="preserve"> -Rozpočtová změna 47/20</t>
  </si>
  <si>
    <t>důvod: odbor zdravotnictví požádal ekonomický odbor dne 9.1.2020 o provedení rozpočtové změny. Důvodem navrhované změny je přesun finančních prostředků v rámci odboru zdravotnictví ve výši 400 000,- Kč. Finanční prostředky budou použity v rámci "Programu na podporu poskytovatelů paliativní péče" dotačního titulu "Podpora konferencí a odborných akcí v oblasti paliativní péče", jedná se pouze o změnu paragrafu.</t>
  </si>
  <si>
    <t xml:space="preserve"> -Rozpočtová změna 48/20</t>
  </si>
  <si>
    <t>důvod: odbor strategického rozvoje kraje požádal ekonomický odbor dne 15.1.2020 o provedení rozpočtové změny. Důvodem navrhované změny je přesun finančních prostředků v rámci odboru strategického rozvoje kraje ve výši 60 500,- Kč. Finanční prostředky budou použity na financování výdajů projektu v oblasti cestovního ruchu "Podpora rozvoje cestovního ruchu v Olomouckém kraji III".</t>
  </si>
  <si>
    <t>ORJ - 30</t>
  </si>
  <si>
    <t xml:space="preserve"> -Rozpočtová změna 49/20</t>
  </si>
  <si>
    <t>důvod: odbor strategického rozvoje kraje požádal ekonomický odbor dne 14.1.2020 o provedení rozpočtové změny. Důvodem navrhované změny je přesun finančních prostředků v rámci odboru strategického rozvoje kraje ve výši 9 457,60 Kč. Finanční prostředky nebudou použity na financování výdajů projektu "Olomoucký kraj - Bezpečná veřejná prostranství a objekty (akce) veřejné správy v Olomouckém kraji 2019" a budou zaslány na účet Ministerstva vnitra.</t>
  </si>
  <si>
    <t xml:space="preserve"> -Rozpočtová změna 50/20</t>
  </si>
  <si>
    <t>důvod: odbor strategického rozvoje kraje požádal ekonomický odbor dne 14.1.2020 o provedení rozpočtové změny. Důvodem navrhované změny je přesun finančních prostředků v rámci odboru strategického rozvoje kraje ve výši 9 457,60 Kč. Finanční prostředky nebudou použity na financování výdajů projektu "Olomoucký kraj - Bezpečné školy v Olomouckém kraji" a budou zaslány na účet Ministerstva vnitra.</t>
  </si>
  <si>
    <t xml:space="preserve"> -Rozpočtová změna 51/20</t>
  </si>
  <si>
    <t xml:space="preserve"> -Rozpočtová změna 52/20</t>
  </si>
  <si>
    <t xml:space="preserve"> -Rozpočtová změna 53/20</t>
  </si>
  <si>
    <t>důvod: odbor ekonomický požádal dne 21.1.2020 o provedení rozpočtové změny. Důvodem navrhované změny je zapojení finančních prostředků do rozpočtu Olomouckého kraje v celkové výši 507 411,02 Kč. Jedná se o zapojení finančních prostředků z finančního vypořádání za rok 2019 a zapojení zůstatku k 31.12.2019 na zvláštním bankovním účtu do rozpočtu Olomouckého kraje roku 2020, prostředky budou zaslány na účty Úřadu vlády, Ministerstva kultury, Ministerstva zdravotnictví a Ministerstva práce a sociálních věcí.</t>
  </si>
  <si>
    <t>2229 - Ostatní přijaté vratky transferů</t>
  </si>
  <si>
    <t xml:space="preserve"> -Rozpočtová změna 54/20</t>
  </si>
  <si>
    <t>důvod: odbor podpory řízení příspěvkových organizací požádal ekonomický odbor dne 20.1.2020 o provedení rozpočtové změny. Důvodem navrhované změny je zapojení finančních prostředků do rozpočtu Olomouckého kraje ve výši 94 972,- Kč. Česká pojišťovna, a.s., uhradila na účet Olomouckého kraje pojistné plnění k pojistné události pro příspěvkovou organizaci Gymnázium, Olomouc, na úhradu nákladů spojených s opravou poškozené krytiny střechy v roce 2019.</t>
  </si>
  <si>
    <t xml:space="preserve"> -Rozpočtová změna 55/20</t>
  </si>
  <si>
    <t>poskytovatel: Ministerstvo školství, mládeže a tělovýchovy</t>
  </si>
  <si>
    <t>důvod: neinvestiční dotace ze státního rozpočtu ČR na rok 2020 poskytnutá na základě rozhodnutí Ministerstva školství, mládeže a tělovýchovy ČR č.j.: MŠMT 246-12/2020 v celkové výši 97 200 000,- Kč pro soukromé školy a školská zařízení Olomouckého kraje na 1. čtvrtletí roku 2020.</t>
  </si>
  <si>
    <t>4116 - Ostatní neinv. přijaté transfery ze SR</t>
  </si>
  <si>
    <t>Rozpis účelové dotace zabezpečí odbor školství a mládeže</t>
  </si>
  <si>
    <t xml:space="preserve"> -Rozpočtová změna 56/20</t>
  </si>
  <si>
    <t>důvod: neinvestiční dotace ze státního rozpočtu ČR na rok 2020 poskytnutá na základě rozhodnutí Ministerstva školství, mládeže a tělovýchovy ČR č.j.: 248-12/2020 ve výši          1 553 663 091,- Kč na činnost škol a školských zařízení zřízených krajem, obcí nebo dobrovolným svazkem obcí na leden a únor 2020 (přímé náklady na vzdělávání).</t>
  </si>
  <si>
    <t xml:space="preserve"> -Rozpočtová změna 57/20</t>
  </si>
  <si>
    <t>poskytovatel: Ministerstvo financí</t>
  </si>
  <si>
    <t>důvod: neinvestiční dotace ze státního rozpočtu ČR na rok 2020 poskytnutá na základě rozhodnutí Ministerstva financí ČR č.j.: MF - 776/2020/1201-3 ze dne 16.1.2020 a č.j.: MF - 808/2020/1201-3 ze dne 16.1.2020 v celkové výši 237 927,40 Kč na náhradu škody způsobené vydrou říční  na rybách v rybníku Českého rybářského svazu, z. s., Přerov, za období od 24.5.2019 do 9.11.2019 a na rybnících v nájmu společnosti Rybářství Haška s. r. o., Hustopeče nad Bečvou, za období od 26.4.2019 do 23.10.2019.</t>
  </si>
  <si>
    <t>4111 - Neinvestiční přijaté transfery ze SR</t>
  </si>
  <si>
    <t xml:space="preserve"> -Rozpočtová změna 58/20</t>
  </si>
  <si>
    <t>důvod: odbor kancelář hejtmana požádal ekonomický odbor dne 22.1.2020 o provedení rozpočtové změny. Důvodem navrhované změny je přesun finančních prostředků v rámci odboru kancelář hejtmana ve výši 410 000,- Kč. Finanční prostředky budou použity na poskytnutí věcných darů - detektorů v rámci realizace pilotní části projektu prevence negativních účinků požáru a plynů v domácnostech cílené na obyvatele Olomouckého kraje se specifickými potřebami, na základě doporučení Bezpečnostní rady Olomouckého kraje projednané usnesením č. BRK/13/07/2019 ze dne 17.12.2019.</t>
  </si>
  <si>
    <t xml:space="preserve"> -Rozpočtová změna 59/20</t>
  </si>
  <si>
    <t>důvod: odbor kancelář hejtmana požádal ekonomický odbor dne 22.1.2020 o provedení rozpočtové změny. Důvodem navrhované změny je přesun finančních prostředků v rámci odboru kancelář hejtmana ve výši 330 000,- Kč. Finanční prostředky budou použity na provedení grafických úprav novin "Krajánek" pro rok 2020.</t>
  </si>
  <si>
    <t>Dotace do oblasti školství</t>
  </si>
  <si>
    <t>Dotace do oblasti životního prostředí a zemědělství</t>
  </si>
  <si>
    <t>Zapojení finančního vypořádání</t>
  </si>
  <si>
    <t>důvod: odbor podpory řízení příspěvkových organizací požádal ekonomický odbor dne 3.1.2020 o provedení rozpočtové změny. Důvodem navrhované změny je přesun finančních  prostředků v  rámci odboru podpory  řízení příspěvkových organizací  ve výši       3 300 000,- Kč. Finanční prostředky budou použity na poskytnutí příspěvku na provoz - účelově určeného příspěvku na úhradu administrátora veřejných zakázek pro drážní dopravu pro příspěkovou organizaci v oblasti dopravy Koordinátor Integrovaného dopravního systému Olomouckého kraje, na základě usnesení Rady Olomouckého kraje č. UR/80/27/2020 ze dne 13.1.2020 (bod 7.3.).</t>
  </si>
  <si>
    <t>důvod: odbor podpory řízení příspěvkových organizací požádal ekonomický odbor dne 6.1.2020 o provedení rozpočtové změny. Důvodem navrhované změny je přesun finančních  prostředků v  rámci odboru podpory  řízení příspěvkových organizací  v celkové výši 695 000 000,- Kč. Finanční prostředky budou použity na poskytnutí příspěvku na úhradu prokazatelné ztráty dopravcům a protarifovací ztráty v drážní dopravě pro příspěkovou organizaci v oblasti dopravy Koordinátor Integrovaného dopravního systému Olomouckého kraje, na základě usnesení Rady Olomouckého kraje č. UR/80/27/2020 ze dne 13.1.2020 (bod 7.3.).</t>
  </si>
  <si>
    <t>důvod: odbor podpory řízení příspěvkových organizací požádal ekonomický odbor dne 3.1.2020 o provedení rozpočtové změny. Důvodem navrhované změny je přesun finančních prostředků v rámci odboru podpory řízení příspěvkových organizací ve výši                  179 164,- Kč. Finanční prostředky budou použity na poskytnutí neinvestičního příspěvku pro příspěvkovou organizaci Olomouckého kraje Domov seniorů POHODA, na základě usnesení Rady Olomouckého kraje č. UR/80/27/2020 ze dne 13.1.2020 (bod 7.3.).</t>
  </si>
  <si>
    <t>důvod: odbor podpory řízení příspěvkových organizací požádal ekonomický odbor dne 3.1.2020 o provedení rozpočtové změny. Důvodem navrhované změny je přesun finančních prostředků v rámci odboru podpory řízení příspěvkových organizací v celkové výši 6 437 000,- Kč. Finanční prostředky nebudou použity na předfinancování investičních akcí příspěvkových organizací Olomouckého kraje v oblasti školství, prostředky budou vráceny do rezervy odboru podpory řízení příspěvkových organizací na nákup automobilů a užitkových vozidel, na základě usnesení Rady Olomouckého kraje č. UR/80/28/2020 ze dne 13.1.2020 (bod 7.4.).</t>
  </si>
  <si>
    <t>důvod: odbor investic  požádal ekonomický odbor dne 15.1.2020 o provedení rozpočtové změny. Důvodem navrhované změny je zapojení finančních prostředků do rozpočtu Olomouckého kraje v celkové výši 12 113 718,17 Kč. Jedná se o zapojení finančních prostředků z revolvingového úvěru a z úvěru na kofinancování evropských programů u Komerční banky, a.s., na financování projektu v oblasti dopravy "II/366 Prostějov - přeložka silnice", na základě usnesení Rady Olomouckého kraje č. UR/81/57/2020 a UR/81/58/2020 ze dne 27.1.2020 (bod 16.2. a 16.3.).</t>
  </si>
  <si>
    <t>důvod: odbor investic požádal ekonomický odbor dne 14.1.2020 o provedení rozpočtové změny. Důvodem navrhované změny je zapojení finančních prostředků do rozpočtu Olomouckého kraje v celkové výši 552 678,56 Kč. Jedná se o zapojení finančních prostředků z revolvingového úvěru u Komerční banky, a.s., na financování projektu v oblasti dopravy "Zvýšení přeshraniční dostupnosti Hanušovice - Stronie Ślaskie", na základě usnesení Rady Olomouckého kraje č. UR/81/57/2020 ze dne 27.1.2020 (bod 16.2.).</t>
  </si>
  <si>
    <t>důvod: odbor investic požádal ekonomický odbor dne 9.1.2020 o provedení rozpočtové změny. Důvodem navrhované změny je zapojení finančních prostředků do rozpočtu Olomouckého kraje v celkové výši 511 957,29 Kč. Jedná se o zapojení finančních prostředků z revolvingového úvěru u Komerční banky, a.s., na financování projektu v oblasti dopravy "II/444 Šternberk - průtah", na základě usnesení Rady Olomouckého kraje č. UR/81/57/2020 ze dne 27.1.2020 (bod 16.2.).</t>
  </si>
  <si>
    <t>důvod: odbor investic  požádal ekonomický odbor dne 7.1.2020 o provedení rozpočtové změny. Důvodem navrhované změny je zapojení finančních prostředků do rozpočtu Olomouckého kraje v celkové výši 1 023 215,71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UR/81/57/2020 ze dne 27.1.2020 (bod 16.2.).</t>
  </si>
  <si>
    <t>důvod: odbor podpory řízení příspěvkových organizací požádal ekonomický odbor dne 16.1.2020 o provedení rozpočtové změny. Důvodem navrhované změny je přesun finančních prostředků v rámci odboru podpory řízení příspěvkových organizací ve výši                      32 000,- Kč. Finanční prostředky budou použity na financování projektu příspěvkové organizace Zdravotnická záchranná služba Olomouckého kraje "Jak zachraňujte u vás?", na základě usnesení Rady Olomouckého kraje č. UR/81/37/2020 ze dne 27.1.2020 (bod 10.2.).</t>
  </si>
  <si>
    <t>důvod: odbor investic požádal ekonomický odbor dne 21.1.2020 o provedení rozpočtové změny. Důvodem navrhované změny je zapojení finančních prostředků do rozpočtu Olomouckého kraje v celkové výši 399 205,28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UR/81/57/2020 ze dne 27.1.2020 (bod 16.2.).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</si>
</sst>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000000"/>
    <numFmt numFmtId="166" formatCode="00000000"/>
    <numFmt numFmtId="167" formatCode="00000"/>
  </numFmts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color rgb="FF000000"/>
      <name val="Arial"/>
      <family val="2"/>
      <charset val="238"/>
    </font>
    <font>
      <sz val="12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6" fillId="0" borderId="0" xfId="0" applyFont="1"/>
    <xf numFmtId="4" fontId="0" fillId="0" borderId="0" xfId="0" applyNumberFormat="1"/>
    <xf numFmtId="0" fontId="9" fillId="0" borderId="0" xfId="0" applyFont="1" applyFill="1"/>
    <xf numFmtId="0" fontId="18" fillId="0" borderId="0" xfId="0" applyFont="1" applyBorder="1" applyAlignment="1"/>
    <xf numFmtId="0" fontId="17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/>
    <xf numFmtId="0" fontId="5" fillId="0" borderId="0" xfId="0" applyFont="1"/>
    <xf numFmtId="0" fontId="19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0" fillId="0" borderId="9" xfId="0" applyFont="1" applyBorder="1"/>
    <xf numFmtId="4" fontId="20" fillId="0" borderId="7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2" fillId="0" borderId="7" xfId="0" applyFont="1" applyBorder="1"/>
    <xf numFmtId="0" fontId="18" fillId="0" borderId="9" xfId="0" applyFont="1" applyBorder="1" applyAlignment="1"/>
    <xf numFmtId="4" fontId="18" fillId="0" borderId="7" xfId="0" applyNumberFormat="1" applyFont="1" applyBorder="1" applyAlignment="1"/>
    <xf numFmtId="0" fontId="22" fillId="0" borderId="0" xfId="0" applyFont="1" applyBorder="1"/>
    <xf numFmtId="4" fontId="18" fillId="0" borderId="0" xfId="0" applyNumberFormat="1" applyFont="1" applyBorder="1" applyAlignment="1"/>
    <xf numFmtId="0" fontId="20" fillId="0" borderId="0" xfId="0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4" fontId="20" fillId="0" borderId="7" xfId="0" applyNumberFormat="1" applyFont="1" applyFill="1" applyBorder="1" applyAlignment="1">
      <alignment wrapText="1"/>
    </xf>
    <xf numFmtId="4" fontId="23" fillId="0" borderId="0" xfId="0" applyNumberFormat="1" applyFont="1"/>
    <xf numFmtId="166" fontId="5" fillId="0" borderId="0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0" fillId="0" borderId="0" xfId="0" applyBorder="1"/>
    <xf numFmtId="0" fontId="20" fillId="0" borderId="7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0" fillId="0" borderId="7" xfId="0" applyFont="1" applyBorder="1" applyAlignment="1"/>
    <xf numFmtId="0" fontId="7" fillId="0" borderId="0" xfId="0" applyFont="1" applyAlignment="1">
      <alignment horizontal="justify" vertical="top" wrapText="1"/>
    </xf>
    <xf numFmtId="0" fontId="24" fillId="0" borderId="0" xfId="0" applyFont="1" applyFill="1"/>
    <xf numFmtId="0" fontId="0" fillId="0" borderId="0" xfId="0" applyNumberFormat="1" applyFont="1" applyFill="1" applyBorder="1" applyAlignment="1" applyProtection="1"/>
    <xf numFmtId="0" fontId="20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/>
    <xf numFmtId="0" fontId="24" fillId="0" borderId="0" xfId="0" applyFont="1"/>
    <xf numFmtId="0" fontId="20" fillId="0" borderId="8" xfId="0" applyFont="1" applyFill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4" fontId="20" fillId="0" borderId="7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Border="1"/>
    <xf numFmtId="0" fontId="25" fillId="0" borderId="0" xfId="0" applyFont="1" applyFill="1" applyBorder="1"/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22" fillId="0" borderId="7" xfId="0" applyFont="1" applyFill="1" applyBorder="1"/>
    <xf numFmtId="0" fontId="18" fillId="0" borderId="11" xfId="0" applyFont="1" applyFill="1" applyBorder="1"/>
    <xf numFmtId="4" fontId="18" fillId="0" borderId="7" xfId="0" applyNumberFormat="1" applyFont="1" applyFill="1" applyBorder="1"/>
    <xf numFmtId="0" fontId="21" fillId="0" borderId="12" xfId="0" applyFont="1" applyFill="1" applyBorder="1" applyAlignment="1">
      <alignment horizontal="left"/>
    </xf>
    <xf numFmtId="0" fontId="18" fillId="0" borderId="9" xfId="0" applyFont="1" applyFill="1" applyBorder="1" applyAlignment="1"/>
    <xf numFmtId="4" fontId="18" fillId="0" borderId="7" xfId="0" applyNumberFormat="1" applyFont="1" applyFill="1" applyBorder="1" applyAlignment="1"/>
    <xf numFmtId="0" fontId="7" fillId="0" borderId="0" xfId="0" applyFont="1" applyFill="1" applyAlignment="1">
      <alignment horizontal="justify" vertical="top" wrapText="1"/>
    </xf>
    <xf numFmtId="0" fontId="25" fillId="0" borderId="0" xfId="0" applyFont="1" applyFill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2" fontId="18" fillId="0" borderId="0" xfId="0" applyNumberFormat="1" applyFont="1" applyBorder="1" applyAlignment="1"/>
    <xf numFmtId="0" fontId="25" fillId="0" borderId="0" xfId="0" applyFont="1" applyBorder="1"/>
    <xf numFmtId="164" fontId="0" fillId="0" borderId="0" xfId="0" applyNumberFormat="1" applyBorder="1" applyAlignment="1">
      <alignment horizontal="center"/>
    </xf>
    <xf numFmtId="4" fontId="20" fillId="0" borderId="10" xfId="0" applyNumberFormat="1" applyFont="1" applyBorder="1" applyAlignment="1">
      <alignment horizontal="right" wrapText="1"/>
    </xf>
    <xf numFmtId="0" fontId="0" fillId="0" borderId="0" xfId="0" applyFont="1"/>
    <xf numFmtId="0" fontId="17" fillId="0" borderId="0" xfId="0" applyFont="1" applyAlignment="1">
      <alignment horizontal="justify" vertical="top" wrapText="1"/>
    </xf>
    <xf numFmtId="0" fontId="21" fillId="3" borderId="11" xfId="0" applyFont="1" applyFill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0" fontId="18" fillId="0" borderId="11" xfId="0" applyFont="1" applyBorder="1"/>
    <xf numFmtId="4" fontId="18" fillId="0" borderId="7" xfId="0" applyNumberFormat="1" applyFont="1" applyBorder="1"/>
    <xf numFmtId="0" fontId="21" fillId="0" borderId="9" xfId="0" applyFont="1" applyBorder="1" applyAlignment="1">
      <alignment horizontal="left"/>
    </xf>
    <xf numFmtId="0" fontId="20" fillId="0" borderId="7" xfId="0" applyFont="1" applyBorder="1"/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20" fillId="0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1" fillId="0" borderId="13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9" xfId="0" applyFont="1" applyBorder="1" applyAlignment="1">
      <alignment horizontal="center"/>
    </xf>
    <xf numFmtId="4" fontId="20" fillId="0" borderId="7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/>
    <xf numFmtId="0" fontId="0" fillId="0" borderId="7" xfId="0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17" fillId="0" borderId="0" xfId="0" applyFont="1" applyAlignment="1">
      <alignment vertical="center"/>
    </xf>
    <xf numFmtId="164" fontId="0" fillId="0" borderId="7" xfId="0" applyNumberFormat="1" applyBorder="1" applyAlignment="1">
      <alignment horizontal="center"/>
    </xf>
    <xf numFmtId="0" fontId="25" fillId="0" borderId="0" xfId="0" applyFont="1"/>
    <xf numFmtId="165" fontId="0" fillId="0" borderId="0" xfId="0" applyNumberFormat="1"/>
    <xf numFmtId="0" fontId="0" fillId="0" borderId="0" xfId="0" applyFill="1"/>
    <xf numFmtId="0" fontId="5" fillId="0" borderId="10" xfId="0" applyFont="1" applyFill="1" applyBorder="1" applyAlignment="1">
      <alignment horizontal="center"/>
    </xf>
    <xf numFmtId="0" fontId="20" fillId="0" borderId="8" xfId="0" applyFont="1" applyFill="1" applyBorder="1"/>
    <xf numFmtId="167" fontId="5" fillId="0" borderId="7" xfId="0" applyNumberFormat="1" applyFont="1" applyFill="1" applyBorder="1" applyAlignment="1">
      <alignment horizontal="center"/>
    </xf>
    <xf numFmtId="0" fontId="16" fillId="0" borderId="0" xfId="0" applyFont="1" applyFill="1"/>
    <xf numFmtId="0" fontId="26" fillId="0" borderId="0" xfId="0" applyFont="1"/>
    <xf numFmtId="5" fontId="18" fillId="0" borderId="0" xfId="0" applyNumberFormat="1" applyFont="1" applyAlignment="1">
      <alignment horizontal="right"/>
    </xf>
    <xf numFmtId="167" fontId="5" fillId="0" borderId="7" xfId="0" applyNumberFormat="1" applyFont="1" applyBorder="1" applyAlignment="1">
      <alignment horizontal="center"/>
    </xf>
    <xf numFmtId="0" fontId="7" fillId="0" borderId="0" xfId="1" applyFont="1" applyBorder="1"/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3" borderId="0" xfId="0" applyFont="1" applyFill="1" applyAlignment="1" applyProtection="1">
      <alignment horizontal="justify" vertical="top" wrapText="1"/>
      <protection locked="0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justify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19049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57150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5" name="Text Box 5379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6" name="Text Box 5380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7" name="Text Box 5381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85725</xdr:colOff>
      <xdr:row>301</xdr:row>
      <xdr:rowOff>330</xdr:rowOff>
    </xdr:to>
    <xdr:sp macro="" textlink="">
      <xdr:nvSpPr>
        <xdr:cNvPr id="8358" name="Text Box 5382"/>
        <xdr:cNvSpPr txBox="1">
          <a:spLocks noChangeArrowheads="1"/>
        </xdr:cNvSpPr>
      </xdr:nvSpPr>
      <xdr:spPr bwMode="auto">
        <a:xfrm>
          <a:off x="4686300" y="57150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85725</xdr:colOff>
      <xdr:row>211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5" name="Text Box 537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6" name="Text Box 538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7" name="Text Box 538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8" name="Text Box 538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59" name="Text Box 538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0" name="Text Box 538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1" name="Text Box 538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2" name="Text Box 538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3" name="Text Box 538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4" name="Text Box 538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5" name="Text Box 538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6" name="Text Box 539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7" name="Text Box 539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8" name="Text Box 539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69" name="Text Box 539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0" name="Text Box 539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1" name="Text Box 539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2" name="Text Box 539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3" name="Text Box 539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4" name="Text Box 5398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5" name="Text Box 5399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6" name="Text Box 5400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7" name="Text Box 5401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8" name="Text Box 5402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79" name="Text Box 5403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80" name="Text Box 5404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81" name="Text Box 5405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82" name="Text Box 5406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19049</xdr:rowOff>
    </xdr:to>
    <xdr:sp macro="" textlink="">
      <xdr:nvSpPr>
        <xdr:cNvPr id="8383" name="Text Box 5407"/>
        <xdr:cNvSpPr txBox="1">
          <a:spLocks noChangeArrowheads="1"/>
        </xdr:cNvSpPr>
      </xdr:nvSpPr>
      <xdr:spPr bwMode="auto">
        <a:xfrm>
          <a:off x="4686300" y="994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84" name="Text Box 25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85" name="Text Box 25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86" name="Text Box 25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87" name="Text Box 25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88" name="Text Box 25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89" name="Text Box 25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0" name="Text Box 25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1" name="Text Box 25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2" name="Text Box 25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3" name="Text Box 25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4" name="Text Box 25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5" name="Text Box 25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6" name="Text Box 25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7" name="Text Box 25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8" name="Text Box 26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399" name="Text Box 26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0" name="Text Box 26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1" name="Text Box 26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2" name="Text Box 26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3" name="Text Box 26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4" name="Text Box 26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5" name="Text Box 26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6" name="Text Box 26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7" name="Text Box 26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8" name="Text Box 26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09" name="Text Box 26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0" name="Text Box 26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1" name="Text Box 26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2" name="Text Box 26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3" name="Text Box 26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4" name="Text Box 26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5" name="Text Box 26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6" name="Text Box 26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7" name="Text Box 26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8" name="Text Box 26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19" name="Text Box 26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0" name="Text Box 26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1" name="Text Box 26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2" name="Text Box 26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3" name="Text Box 26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4" name="Text Box 26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5" name="Text Box 26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6" name="Text Box 26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7" name="Text Box 26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8" name="Text Box 26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29" name="Text Box 26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0" name="Text Box 26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1" name="Text Box 26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2" name="Text Box 26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3" name="Text Box 26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4" name="Text Box 26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5" name="Text Box 26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6" name="Text Box 26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7" name="Text Box 26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8" name="Text Box 26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39" name="Text Box 26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0" name="Text Box 26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1" name="Text Box 26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2" name="Text Box 26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3" name="Text Box 26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4" name="Text Box 26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5" name="Text Box 26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6" name="Text Box 26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7" name="Text Box 26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8" name="Text Box 26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49" name="Text Box 26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0" name="Text Box 26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1" name="Text Box 26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2" name="Text Box 26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3" name="Text Box 26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4" name="Text Box 26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5" name="Text Box 26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6" name="Text Box 27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7" name="Text Box 27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8" name="Text Box 27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59" name="Text Box 27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0" name="Text Box 27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1" name="Text Box 27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2" name="Text Box 27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3" name="Text Box 27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4" name="Text Box 27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5" name="Text Box 27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6" name="Text Box 27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7" name="Text Box 27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8" name="Text Box 27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69" name="Text Box 27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0" name="Text Box 27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1" name="Text Box 27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2" name="Text Box 27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3" name="Text Box 27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4" name="Text Box 27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5" name="Text Box 27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6" name="Text Box 27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7" name="Text Box 27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8" name="Text Box 27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79" name="Text Box 27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0" name="Text Box 27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1" name="Text Box 27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2" name="Text Box 27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3" name="Text Box 27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4" name="Text Box 27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5" name="Text Box 27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6" name="Text Box 27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7" name="Text Box 27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8" name="Text Box 27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89" name="Text Box 27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0" name="Text Box 27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1" name="Text Box 27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2" name="Text Box 27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3" name="Text Box 27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4" name="Text Box 27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5" name="Text Box 27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6" name="Text Box 27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7" name="Text Box 27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8" name="Text Box 27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499" name="Text Box 27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0" name="Text Box 27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1" name="Text Box 27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2" name="Text Box 27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3" name="Text Box 27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4" name="Text Box 27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5" name="Text Box 27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6" name="Text Box 27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7" name="Text Box 27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8" name="Text Box 27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09" name="Text Box 27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0" name="Text Box 27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1" name="Text Box 27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2" name="Text Box 27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3" name="Text Box 27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4" name="Text Box 27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5" name="Text Box 27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6" name="Text Box 27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7" name="Text Box 27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8" name="Text Box 27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19" name="Text Box 27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0" name="Text Box 27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1" name="Text Box 27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2" name="Text Box 27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3" name="Text Box 27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4" name="Text Box 27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5" name="Text Box 27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6" name="Text Box 27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7" name="Text Box 27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8" name="Text Box 27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29" name="Text Box 27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0" name="Text Box 27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1" name="Text Box 27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2" name="Text Box 27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3" name="Text Box 27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4" name="Text Box 27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5" name="Text Box 27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6" name="Text Box 27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7" name="Text Box 27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8" name="Text Box 27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39" name="Text Box 27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0" name="Text Box 27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1" name="Text Box 27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2" name="Text Box 27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3" name="Text Box 27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4" name="Text Box 27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5" name="Text Box 27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6" name="Text Box 27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7" name="Text Box 27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8" name="Text Box 27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49" name="Text Box 27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0" name="Text Box 27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1" name="Text Box 27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2" name="Text Box 27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3" name="Text Box 27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4" name="Text Box 27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5" name="Text Box 27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6" name="Text Box 28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7" name="Text Box 28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8" name="Text Box 28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59" name="Text Box 28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0" name="Text Box 28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1" name="Text Box 28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2" name="Text Box 28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3" name="Text Box 28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4" name="Text Box 28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5" name="Text Box 28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6" name="Text Box 28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7" name="Text Box 28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8" name="Text Box 28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69" name="Text Box 28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0" name="Text Box 28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1" name="Text Box 28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2" name="Text Box 28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3" name="Text Box 28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4" name="Text Box 28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5" name="Text Box 28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6" name="Text Box 28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7" name="Text Box 28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8" name="Text Box 28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79" name="Text Box 28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0" name="Text Box 28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1" name="Text Box 28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2" name="Text Box 28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3" name="Text Box 28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4" name="Text Box 28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5" name="Text Box 28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6" name="Text Box 28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7" name="Text Box 28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8" name="Text Box 28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89" name="Text Box 28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0" name="Text Box 28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1" name="Text Box 28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2" name="Text Box 28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3" name="Text Box 28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4" name="Text Box 28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5" name="Text Box 28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6" name="Text Box 28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7" name="Text Box 28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8" name="Text Box 28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599" name="Text Box 28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0" name="Text Box 28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1" name="Text Box 28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2" name="Text Box 28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3" name="Text Box 28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4" name="Text Box 28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5" name="Text Box 28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6" name="Text Box 28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7" name="Text Box 28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8" name="Text Box 28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09" name="Text Box 28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0" name="Text Box 28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1" name="Text Box 28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2" name="Text Box 28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3" name="Text Box 28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4" name="Text Box 28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5" name="Text Box 28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6" name="Text Box 28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7" name="Text Box 28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8" name="Text Box 28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19" name="Text Box 28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0" name="Text Box 28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1" name="Text Box 28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2" name="Text Box 28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3" name="Text Box 28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4" name="Text Box 28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5" name="Text Box 28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6" name="Text Box 28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7" name="Text Box 28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8" name="Text Box 28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29" name="Text Box 28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0" name="Text Box 28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1" name="Text Box 28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2" name="Text Box 28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3" name="Text Box 28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4" name="Text Box 28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5" name="Text Box 28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6" name="Text Box 28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7" name="Text Box 28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8" name="Text Box 28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39" name="Text Box 28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0" name="Text Box 28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1" name="Text Box 28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2" name="Text Box 28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3" name="Text Box 28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4" name="Text Box 28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5" name="Text Box 28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6" name="Text Box 28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7" name="Text Box 28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8" name="Text Box 28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49" name="Text Box 28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0" name="Text Box 28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1" name="Text Box 28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2" name="Text Box 28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3" name="Text Box 28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4" name="Text Box 28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5" name="Text Box 28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6" name="Text Box 29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7" name="Text Box 29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8" name="Text Box 29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59" name="Text Box 29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0" name="Text Box 29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1" name="Text Box 29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2" name="Text Box 29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3" name="Text Box 29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4" name="Text Box 29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5" name="Text Box 29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6" name="Text Box 29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7" name="Text Box 29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8" name="Text Box 29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69" name="Text Box 29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0" name="Text Box 29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1" name="Text Box 29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2" name="Text Box 29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3" name="Text Box 29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4" name="Text Box 29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5" name="Text Box 29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6" name="Text Box 29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7" name="Text Box 29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8" name="Text Box 29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79" name="Text Box 29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0" name="Text Box 29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1" name="Text Box 29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2" name="Text Box 29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3" name="Text Box 29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4" name="Text Box 29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5" name="Text Box 29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6" name="Text Box 29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7" name="Text Box 29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8" name="Text Box 29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89" name="Text Box 29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0" name="Text Box 29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1" name="Text Box 29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2" name="Text Box 29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3" name="Text Box 29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4" name="Text Box 29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5" name="Text Box 29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6" name="Text Box 29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7" name="Text Box 29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8" name="Text Box 29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699" name="Text Box 29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0" name="Text Box 29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1" name="Text Box 29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2" name="Text Box 29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3" name="Text Box 29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4" name="Text Box 29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5" name="Text Box 29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6" name="Text Box 29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7" name="Text Box 29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8" name="Text Box 29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09" name="Text Box 29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0" name="Text Box 29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1" name="Text Box 29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2" name="Text Box 29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3" name="Text Box 29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4" name="Text Box 29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5" name="Text Box 29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6" name="Text Box 29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7" name="Text Box 29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8" name="Text Box 29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19" name="Text Box 29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0" name="Text Box 29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1" name="Text Box 29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2" name="Text Box 29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3" name="Text Box 29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4" name="Text Box 29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5" name="Text Box 29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6" name="Text Box 29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7" name="Text Box 29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8" name="Text Box 29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29" name="Text Box 29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0" name="Text Box 29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1" name="Text Box 29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2" name="Text Box 29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3" name="Text Box 29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4" name="Text Box 29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5" name="Text Box 29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6" name="Text Box 29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7" name="Text Box 29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8" name="Text Box 29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39" name="Text Box 29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0" name="Text Box 29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1" name="Text Box 29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2" name="Text Box 29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3" name="Text Box 29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4" name="Text Box 29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5" name="Text Box 29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6" name="Text Box 29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7" name="Text Box 29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8" name="Text Box 29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49" name="Text Box 29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0" name="Text Box 29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1" name="Text Box 29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2" name="Text Box 29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3" name="Text Box 29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4" name="Text Box 29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5" name="Text Box 29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6" name="Text Box 30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7" name="Text Box 30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8" name="Text Box 30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59" name="Text Box 30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0" name="Text Box 30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1" name="Text Box 30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2" name="Text Box 30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3" name="Text Box 30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4" name="Text Box 30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5" name="Text Box 30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6" name="Text Box 30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7" name="Text Box 30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8" name="Text Box 30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69" name="Text Box 30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0" name="Text Box 30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1" name="Text Box 30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2" name="Text Box 30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3" name="Text Box 30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4" name="Text Box 30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5" name="Text Box 30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6" name="Text Box 30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7" name="Text Box 30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8" name="Text Box 30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79" name="Text Box 30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0" name="Text Box 30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1" name="Text Box 30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2" name="Text Box 30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3" name="Text Box 30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4" name="Text Box 30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5" name="Text Box 30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6" name="Text Box 30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7" name="Text Box 30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8" name="Text Box 30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89" name="Text Box 30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0" name="Text Box 30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1" name="Text Box 30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2" name="Text Box 30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3" name="Text Box 30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4" name="Text Box 30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5" name="Text Box 30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6" name="Text Box 30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7" name="Text Box 30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8" name="Text Box 30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799" name="Text Box 30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0" name="Text Box 30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1" name="Text Box 30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2" name="Text Box 30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3" name="Text Box 30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4" name="Text Box 30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5" name="Text Box 30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6" name="Text Box 30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7" name="Text Box 30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8" name="Text Box 30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09" name="Text Box 30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0" name="Text Box 30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1" name="Text Box 30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2" name="Text Box 30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3" name="Text Box 30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4" name="Text Box 30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5" name="Text Box 30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6" name="Text Box 30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7" name="Text Box 30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8" name="Text Box 30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19" name="Text Box 30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0" name="Text Box 30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1" name="Text Box 30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2" name="Text Box 30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3" name="Text Box 30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4" name="Text Box 30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5" name="Text Box 30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6" name="Text Box 30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7" name="Text Box 30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8" name="Text Box 30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29" name="Text Box 30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0" name="Text Box 30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1" name="Text Box 30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2" name="Text Box 30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3" name="Text Box 30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4" name="Text Box 30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5" name="Text Box 30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6" name="Text Box 30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7" name="Text Box 30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8" name="Text Box 30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39" name="Text Box 30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0" name="Text Box 30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1" name="Text Box 30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2" name="Text Box 30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3" name="Text Box 30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4" name="Text Box 30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5" name="Text Box 30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6" name="Text Box 30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7" name="Text Box 30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8" name="Text Box 30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49" name="Text Box 30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0" name="Text Box 30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1" name="Text Box 30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2" name="Text Box 30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3" name="Text Box 30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4" name="Text Box 30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5" name="Text Box 30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6" name="Text Box 31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7" name="Text Box 31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8" name="Text Box 31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59" name="Text Box 31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0" name="Text Box 31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1" name="Text Box 31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2" name="Text Box 31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3" name="Text Box 31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4" name="Text Box 31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5" name="Text Box 31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6" name="Text Box 31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7" name="Text Box 31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8" name="Text Box 31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69" name="Text Box 31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0" name="Text Box 31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1" name="Text Box 31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2" name="Text Box 31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3" name="Text Box 31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4" name="Text Box 31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5" name="Text Box 31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6" name="Text Box 31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7" name="Text Box 31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8" name="Text Box 31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79" name="Text Box 31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0" name="Text Box 31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1" name="Text Box 31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2" name="Text Box 31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3" name="Text Box 31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4" name="Text Box 31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5" name="Text Box 31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6" name="Text Box 31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7" name="Text Box 31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8" name="Text Box 31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89" name="Text Box 31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0" name="Text Box 31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1" name="Text Box 31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2" name="Text Box 31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3" name="Text Box 31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4" name="Text Box 31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5" name="Text Box 31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6" name="Text Box 31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7" name="Text Box 31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8" name="Text Box 31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899" name="Text Box 31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0" name="Text Box 31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1" name="Text Box 31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2" name="Text Box 31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3" name="Text Box 31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4" name="Text Box 31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5" name="Text Box 31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6" name="Text Box 31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7" name="Text Box 31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8" name="Text Box 31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09" name="Text Box 31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0" name="Text Box 31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1" name="Text Box 31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2" name="Text Box 31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3" name="Text Box 31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4" name="Text Box 31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5" name="Text Box 31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6" name="Text Box 31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7" name="Text Box 31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8" name="Text Box 31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19" name="Text Box 31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0" name="Text Box 31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1" name="Text Box 31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2" name="Text Box 31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3" name="Text Box 31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4" name="Text Box 31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5" name="Text Box 31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6" name="Text Box 31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7" name="Text Box 31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8" name="Text Box 31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29" name="Text Box 31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0" name="Text Box 31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1" name="Text Box 31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2" name="Text Box 31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3" name="Text Box 31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4" name="Text Box 31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5" name="Text Box 31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6" name="Text Box 31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7" name="Text Box 31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8" name="Text Box 31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39" name="Text Box 31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0" name="Text Box 31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1" name="Text Box 31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2" name="Text Box 31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3" name="Text Box 31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4" name="Text Box 31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5" name="Text Box 31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6" name="Text Box 31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7" name="Text Box 31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8" name="Text Box 31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49" name="Text Box 31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0" name="Text Box 31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1" name="Text Box 31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2" name="Text Box 31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3" name="Text Box 31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4" name="Text Box 31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5" name="Text Box 31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6" name="Text Box 32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7" name="Text Box 32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8" name="Text Box 32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59" name="Text Box 32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0" name="Text Box 32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1" name="Text Box 32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2" name="Text Box 32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3" name="Text Box 32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4" name="Text Box 32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5" name="Text Box 32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6" name="Text Box 32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7" name="Text Box 32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8" name="Text Box 32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69" name="Text Box 32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0" name="Text Box 32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1" name="Text Box 32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2" name="Text Box 32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3" name="Text Box 32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4" name="Text Box 32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5" name="Text Box 32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6" name="Text Box 32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7" name="Text Box 32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8" name="Text Box 32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79" name="Text Box 32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0" name="Text Box 32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1" name="Text Box 32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2" name="Text Box 32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3" name="Text Box 32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4" name="Text Box 32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5" name="Text Box 32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6" name="Text Box 32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7" name="Text Box 32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8" name="Text Box 32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89" name="Text Box 32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0" name="Text Box 32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1" name="Text Box 32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2" name="Text Box 32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3" name="Text Box 32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4" name="Text Box 32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5" name="Text Box 32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6" name="Text Box 32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7" name="Text Box 32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8" name="Text Box 32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8999" name="Text Box 32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0" name="Text Box 32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1" name="Text Box 32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2" name="Text Box 32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3" name="Text Box 32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4" name="Text Box 32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5" name="Text Box 32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6" name="Text Box 32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7" name="Text Box 32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8" name="Text Box 32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09" name="Text Box 32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0" name="Text Box 32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1" name="Text Box 32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2" name="Text Box 32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3" name="Text Box 32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4" name="Text Box 32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5" name="Text Box 32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6" name="Text Box 32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7" name="Text Box 32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8" name="Text Box 32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19" name="Text Box 32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0" name="Text Box 32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1" name="Text Box 32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2" name="Text Box 32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3" name="Text Box 32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4" name="Text Box 32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5" name="Text Box 32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6" name="Text Box 32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7" name="Text Box 32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8" name="Text Box 32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29" name="Text Box 32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0" name="Text Box 32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1" name="Text Box 32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2" name="Text Box 32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3" name="Text Box 32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4" name="Text Box 32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5" name="Text Box 32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6" name="Text Box 32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7" name="Text Box 32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8" name="Text Box 32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39" name="Text Box 32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0" name="Text Box 32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1" name="Text Box 32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2" name="Text Box 32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3" name="Text Box 32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4" name="Text Box 32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5" name="Text Box 32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6" name="Text Box 32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7" name="Text Box 32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8" name="Text Box 32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49" name="Text Box 32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0" name="Text Box 32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1" name="Text Box 32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2" name="Text Box 32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3" name="Text Box 32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4" name="Text Box 32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5" name="Text Box 32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6" name="Text Box 33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7" name="Text Box 33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8" name="Text Box 33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59" name="Text Box 33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0" name="Text Box 33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1" name="Text Box 33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2" name="Text Box 33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3" name="Text Box 33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4" name="Text Box 33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5" name="Text Box 33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6" name="Text Box 33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7" name="Text Box 33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8" name="Text Box 33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69" name="Text Box 33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0" name="Text Box 33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1" name="Text Box 33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2" name="Text Box 33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3" name="Text Box 33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4" name="Text Box 33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5" name="Text Box 33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6" name="Text Box 33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7" name="Text Box 33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8" name="Text Box 33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79" name="Text Box 33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0" name="Text Box 33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1" name="Text Box 33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2" name="Text Box 33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3" name="Text Box 33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4" name="Text Box 33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5" name="Text Box 33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6" name="Text Box 33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7" name="Text Box 33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8" name="Text Box 33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89" name="Text Box 33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0" name="Text Box 33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1" name="Text Box 33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2" name="Text Box 33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3" name="Text Box 33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4" name="Text Box 33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5" name="Text Box 33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6" name="Text Box 33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7" name="Text Box 33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8" name="Text Box 33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099" name="Text Box 33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0" name="Text Box 33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1" name="Text Box 33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2" name="Text Box 33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3" name="Text Box 33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4" name="Text Box 33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5" name="Text Box 33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6" name="Text Box 33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7" name="Text Box 33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8" name="Text Box 33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09" name="Text Box 33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0" name="Text Box 33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1" name="Text Box 33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2" name="Text Box 33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3" name="Text Box 33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4" name="Text Box 33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5" name="Text Box 33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6" name="Text Box 33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7" name="Text Box 33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8" name="Text Box 33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19" name="Text Box 33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0" name="Text Box 33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1" name="Text Box 33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2" name="Text Box 33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3" name="Text Box 33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4" name="Text Box 33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5" name="Text Box 33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6" name="Text Box 33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7" name="Text Box 33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8" name="Text Box 33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29" name="Text Box 33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0" name="Text Box 33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1" name="Text Box 33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2" name="Text Box 33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3" name="Text Box 33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4" name="Text Box 33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5" name="Text Box 33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6" name="Text Box 33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7" name="Text Box 33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8" name="Text Box 33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39" name="Text Box 33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0" name="Text Box 33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1" name="Text Box 33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2" name="Text Box 33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3" name="Text Box 33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4" name="Text Box 33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5" name="Text Box 33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6" name="Text Box 33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7" name="Text Box 33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8" name="Text Box 33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49" name="Text Box 33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0" name="Text Box 33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1" name="Text Box 33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2" name="Text Box 33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3" name="Text Box 33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4" name="Text Box 33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5" name="Text Box 33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6" name="Text Box 34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7" name="Text Box 34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8" name="Text Box 34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59" name="Text Box 34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0" name="Text Box 34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1" name="Text Box 34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2" name="Text Box 34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3" name="Text Box 34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4" name="Text Box 34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5" name="Text Box 34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6" name="Text Box 34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7" name="Text Box 34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8" name="Text Box 34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69" name="Text Box 34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0" name="Text Box 34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1" name="Text Box 34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2" name="Text Box 34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3" name="Text Box 34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4" name="Text Box 34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5" name="Text Box 34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6" name="Text Box 34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7" name="Text Box 34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8" name="Text Box 34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79" name="Text Box 34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0" name="Text Box 34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1" name="Text Box 34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2" name="Text Box 34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3" name="Text Box 34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4" name="Text Box 34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5" name="Text Box 34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6" name="Text Box 34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7" name="Text Box 34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8" name="Text Box 34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89" name="Text Box 34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0" name="Text Box 34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1" name="Text Box 34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2" name="Text Box 34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3" name="Text Box 34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4" name="Text Box 34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5" name="Text Box 34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6" name="Text Box 34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7" name="Text Box 34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8" name="Text Box 34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199" name="Text Box 34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0" name="Text Box 34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1" name="Text Box 34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2" name="Text Box 34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3" name="Text Box 34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4" name="Text Box 34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5" name="Text Box 34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6" name="Text Box 34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7" name="Text Box 34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8" name="Text Box 34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09" name="Text Box 34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0" name="Text Box 34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1" name="Text Box 34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2" name="Text Box 34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3" name="Text Box 34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4" name="Text Box 34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5" name="Text Box 34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6" name="Text Box 34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7" name="Text Box 34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8" name="Text Box 34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19" name="Text Box 34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0" name="Text Box 34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1" name="Text Box 34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2" name="Text Box 34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3" name="Text Box 34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4" name="Text Box 34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5" name="Text Box 34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6" name="Text Box 34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7" name="Text Box 34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8" name="Text Box 34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29" name="Text Box 34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0" name="Text Box 34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1" name="Text Box 34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2" name="Text Box 34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3" name="Text Box 34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4" name="Text Box 34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5" name="Text Box 34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6" name="Text Box 34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7" name="Text Box 34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8" name="Text Box 34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39" name="Text Box 34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0" name="Text Box 34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1" name="Text Box 34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2" name="Text Box 34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3" name="Text Box 34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4" name="Text Box 34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5" name="Text Box 34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6" name="Text Box 34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7" name="Text Box 34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8" name="Text Box 34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49" name="Text Box 34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0" name="Text Box 34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1" name="Text Box 34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2" name="Text Box 34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3" name="Text Box 34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4" name="Text Box 34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5" name="Text Box 34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6" name="Text Box 35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7" name="Text Box 35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8" name="Text Box 35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59" name="Text Box 35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0" name="Text Box 35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1" name="Text Box 35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2" name="Text Box 35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3" name="Text Box 35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4" name="Text Box 35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5" name="Text Box 35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6" name="Text Box 35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7" name="Text Box 35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8" name="Text Box 35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69" name="Text Box 35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0" name="Text Box 35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1" name="Text Box 35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2" name="Text Box 35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3" name="Text Box 35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4" name="Text Box 35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5" name="Text Box 35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6" name="Text Box 35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7" name="Text Box 35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8" name="Text Box 35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79" name="Text Box 35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0" name="Text Box 35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1" name="Text Box 35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2" name="Text Box 35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3" name="Text Box 35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4" name="Text Box 35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5" name="Text Box 35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6" name="Text Box 35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7" name="Text Box 35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8" name="Text Box 35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89" name="Text Box 35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0" name="Text Box 35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1" name="Text Box 35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2" name="Text Box 35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3" name="Text Box 35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4" name="Text Box 35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5" name="Text Box 35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6" name="Text Box 35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7" name="Text Box 35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8" name="Text Box 35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299" name="Text Box 35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0" name="Text Box 35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1" name="Text Box 35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2" name="Text Box 35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3" name="Text Box 35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4" name="Text Box 35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5" name="Text Box 35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6" name="Text Box 35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7" name="Text Box 35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8" name="Text Box 35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09" name="Text Box 35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0" name="Text Box 35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1" name="Text Box 35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2" name="Text Box 35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3" name="Text Box 35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4" name="Text Box 35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5" name="Text Box 35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6" name="Text Box 35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7" name="Text Box 35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8" name="Text Box 35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19" name="Text Box 35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0" name="Text Box 35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1" name="Text Box 35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2" name="Text Box 35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3" name="Text Box 35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4" name="Text Box 35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5" name="Text Box 35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6" name="Text Box 35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7" name="Text Box 35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8" name="Text Box 35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29" name="Text Box 35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0" name="Text Box 35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1" name="Text Box 35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2" name="Text Box 35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3" name="Text Box 35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4" name="Text Box 35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5" name="Text Box 35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6" name="Text Box 35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7" name="Text Box 35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8" name="Text Box 35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39" name="Text Box 35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0" name="Text Box 35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1" name="Text Box 35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2" name="Text Box 35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3" name="Text Box 35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4" name="Text Box 35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5" name="Text Box 35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6" name="Text Box 35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7" name="Text Box 35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8" name="Text Box 35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49" name="Text Box 35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0" name="Text Box 35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1" name="Text Box 35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2" name="Text Box 35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3" name="Text Box 35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4" name="Text Box 35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5" name="Text Box 35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6" name="Text Box 36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7" name="Text Box 36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8" name="Text Box 36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59" name="Text Box 36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0" name="Text Box 36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1" name="Text Box 36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2" name="Text Box 36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3" name="Text Box 36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4" name="Text Box 36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5" name="Text Box 36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6" name="Text Box 36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7" name="Text Box 36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8" name="Text Box 36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69" name="Text Box 36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0" name="Text Box 36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1" name="Text Box 36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2" name="Text Box 36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3" name="Text Box 36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4" name="Text Box 36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5" name="Text Box 36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6" name="Text Box 36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7" name="Text Box 36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8" name="Text Box 36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79" name="Text Box 36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0" name="Text Box 36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1" name="Text Box 36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2" name="Text Box 36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3" name="Text Box 36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4" name="Text Box 36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5" name="Text Box 36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6" name="Text Box 36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7" name="Text Box 36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8" name="Text Box 36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89" name="Text Box 36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0" name="Text Box 36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1" name="Text Box 36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2" name="Text Box 36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3" name="Text Box 36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4" name="Text Box 36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5" name="Text Box 36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6" name="Text Box 36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7" name="Text Box 36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8" name="Text Box 36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399" name="Text Box 36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0" name="Text Box 36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1" name="Text Box 36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2" name="Text Box 36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3" name="Text Box 36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4" name="Text Box 36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5" name="Text Box 36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6" name="Text Box 36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7" name="Text Box 36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8" name="Text Box 36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09" name="Text Box 36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0" name="Text Box 36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1" name="Text Box 36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2" name="Text Box 36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3" name="Text Box 36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4" name="Text Box 36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5" name="Text Box 36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6" name="Text Box 36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7" name="Text Box 36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8" name="Text Box 36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19" name="Text Box 36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0" name="Text Box 36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1" name="Text Box 36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2" name="Text Box 36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3" name="Text Box 36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4" name="Text Box 36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5" name="Text Box 36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6" name="Text Box 36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7" name="Text Box 36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8" name="Text Box 36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29" name="Text Box 36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0" name="Text Box 36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1" name="Text Box 36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2" name="Text Box 36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3" name="Text Box 36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4" name="Text Box 36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5" name="Text Box 36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6" name="Text Box 36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7" name="Text Box 36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8" name="Text Box 36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39" name="Text Box 36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0" name="Text Box 36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1" name="Text Box 36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2" name="Text Box 36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3" name="Text Box 36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4" name="Text Box 36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5" name="Text Box 36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6" name="Text Box 36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7" name="Text Box 36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8" name="Text Box 36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49" name="Text Box 36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0" name="Text Box 36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1" name="Text Box 36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2" name="Text Box 36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3" name="Text Box 36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4" name="Text Box 36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5" name="Text Box 36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6" name="Text Box 37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7" name="Text Box 37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8" name="Text Box 37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59" name="Text Box 37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0" name="Text Box 37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1" name="Text Box 37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2" name="Text Box 37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3" name="Text Box 37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4" name="Text Box 37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5" name="Text Box 37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6" name="Text Box 37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7" name="Text Box 37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8" name="Text Box 37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69" name="Text Box 37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0" name="Text Box 37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1" name="Text Box 37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2" name="Text Box 37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3" name="Text Box 37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4" name="Text Box 37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5" name="Text Box 37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6" name="Text Box 37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7" name="Text Box 37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8" name="Text Box 37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79" name="Text Box 37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0" name="Text Box 37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1" name="Text Box 37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2" name="Text Box 37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3" name="Text Box 37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4" name="Text Box 37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5" name="Text Box 37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6" name="Text Box 37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7" name="Text Box 37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8" name="Text Box 37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89" name="Text Box 37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0" name="Text Box 37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1" name="Text Box 37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2" name="Text Box 37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3" name="Text Box 37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4" name="Text Box 37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5" name="Text Box 37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6" name="Text Box 37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7" name="Text Box 37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8" name="Text Box 37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499" name="Text Box 37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0" name="Text Box 37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1" name="Text Box 37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2" name="Text Box 37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3" name="Text Box 37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4" name="Text Box 37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5" name="Text Box 37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6" name="Text Box 37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7" name="Text Box 37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8" name="Text Box 37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09" name="Text Box 37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0" name="Text Box 37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1" name="Text Box 37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2" name="Text Box 37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3" name="Text Box 37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4" name="Text Box 37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5" name="Text Box 37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6" name="Text Box 37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7" name="Text Box 37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8" name="Text Box 37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19" name="Text Box 37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0" name="Text Box 37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1" name="Text Box 37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2" name="Text Box 37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3" name="Text Box 37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4" name="Text Box 37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5" name="Text Box 37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6" name="Text Box 37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7" name="Text Box 37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8" name="Text Box 37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29" name="Text Box 37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0" name="Text Box 37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1" name="Text Box 37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2" name="Text Box 37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3" name="Text Box 37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4" name="Text Box 37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5" name="Text Box 37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6" name="Text Box 37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7" name="Text Box 37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8" name="Text Box 37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39" name="Text Box 37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0" name="Text Box 37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1" name="Text Box 37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2" name="Text Box 37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3" name="Text Box 37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4" name="Text Box 37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5" name="Text Box 37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6" name="Text Box 37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7" name="Text Box 37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8" name="Text Box 37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49" name="Text Box 37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0" name="Text Box 37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1" name="Text Box 37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2" name="Text Box 37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3" name="Text Box 37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4" name="Text Box 37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5" name="Text Box 37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6" name="Text Box 38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7" name="Text Box 38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8" name="Text Box 38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59" name="Text Box 38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0" name="Text Box 38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1" name="Text Box 38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2" name="Text Box 38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3" name="Text Box 38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4" name="Text Box 38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5" name="Text Box 38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6" name="Text Box 38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7" name="Text Box 38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8" name="Text Box 38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69" name="Text Box 38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0" name="Text Box 38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1" name="Text Box 38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2" name="Text Box 38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3" name="Text Box 38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4" name="Text Box 38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5" name="Text Box 38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6" name="Text Box 38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7" name="Text Box 38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8" name="Text Box 38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79" name="Text Box 38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0" name="Text Box 38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1" name="Text Box 38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2" name="Text Box 38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3" name="Text Box 38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4" name="Text Box 38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5" name="Text Box 38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6" name="Text Box 38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7" name="Text Box 38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8" name="Text Box 38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89" name="Text Box 38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0" name="Text Box 38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1" name="Text Box 38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2" name="Text Box 38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3" name="Text Box 38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4" name="Text Box 38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5" name="Text Box 38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6" name="Text Box 38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7" name="Text Box 38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8" name="Text Box 38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599" name="Text Box 38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0" name="Text Box 38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1" name="Text Box 38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2" name="Text Box 38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3" name="Text Box 38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4" name="Text Box 38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5" name="Text Box 38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6" name="Text Box 38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7" name="Text Box 38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8" name="Text Box 38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09" name="Text Box 38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0" name="Text Box 38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1" name="Text Box 38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2" name="Text Box 38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3" name="Text Box 38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4" name="Text Box 38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5" name="Text Box 38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6" name="Text Box 38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7" name="Text Box 38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8" name="Text Box 38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19" name="Text Box 38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0" name="Text Box 38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1" name="Text Box 38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2" name="Text Box 38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3" name="Text Box 38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4" name="Text Box 38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5" name="Text Box 38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6" name="Text Box 38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7" name="Text Box 38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8" name="Text Box 38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29" name="Text Box 38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0" name="Text Box 38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1" name="Text Box 38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2" name="Text Box 38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3" name="Text Box 38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4" name="Text Box 38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5" name="Text Box 38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6" name="Text Box 38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7" name="Text Box 38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8" name="Text Box 38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39" name="Text Box 38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0" name="Text Box 38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1" name="Text Box 38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2" name="Text Box 38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3" name="Text Box 38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4" name="Text Box 38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5" name="Text Box 38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6" name="Text Box 38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7" name="Text Box 38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8" name="Text Box 38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49" name="Text Box 38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0" name="Text Box 38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1" name="Text Box 38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2" name="Text Box 38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3" name="Text Box 38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4" name="Text Box 38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5" name="Text Box 38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6" name="Text Box 39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7" name="Text Box 39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8" name="Text Box 39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59" name="Text Box 39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0" name="Text Box 39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1" name="Text Box 39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2" name="Text Box 39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3" name="Text Box 39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4" name="Text Box 39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5" name="Text Box 39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6" name="Text Box 39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7" name="Text Box 39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8" name="Text Box 39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69" name="Text Box 39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0" name="Text Box 39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1" name="Text Box 39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2" name="Text Box 39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3" name="Text Box 39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4" name="Text Box 39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5" name="Text Box 39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6" name="Text Box 39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7" name="Text Box 39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8" name="Text Box 39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79" name="Text Box 39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0" name="Text Box 39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1" name="Text Box 39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2" name="Text Box 39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3" name="Text Box 39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4" name="Text Box 39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5" name="Text Box 39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6" name="Text Box 39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7" name="Text Box 39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8" name="Text Box 39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89" name="Text Box 39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0" name="Text Box 39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1" name="Text Box 39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2" name="Text Box 39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3" name="Text Box 39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4" name="Text Box 39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5" name="Text Box 39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6" name="Text Box 39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7" name="Text Box 39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8" name="Text Box 39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699" name="Text Box 39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0" name="Text Box 39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1" name="Text Box 39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2" name="Text Box 39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3" name="Text Box 39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4" name="Text Box 39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5" name="Text Box 39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6" name="Text Box 39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7" name="Text Box 39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8" name="Text Box 39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09" name="Text Box 39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0" name="Text Box 39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1" name="Text Box 39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2" name="Text Box 39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3" name="Text Box 39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4" name="Text Box 39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5" name="Text Box 39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6" name="Text Box 39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7" name="Text Box 39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8" name="Text Box 39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19" name="Text Box 39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0" name="Text Box 39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1" name="Text Box 39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2" name="Text Box 39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3" name="Text Box 39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4" name="Text Box 39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5" name="Text Box 39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6" name="Text Box 39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7" name="Text Box 39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8" name="Text Box 39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29" name="Text Box 39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0" name="Text Box 39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1" name="Text Box 39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2" name="Text Box 39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3" name="Text Box 39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4" name="Text Box 39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5" name="Text Box 39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6" name="Text Box 39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7" name="Text Box 39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8" name="Text Box 39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39" name="Text Box 39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0" name="Text Box 39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1" name="Text Box 39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2" name="Text Box 39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3" name="Text Box 39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4" name="Text Box 39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5" name="Text Box 39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6" name="Text Box 39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7" name="Text Box 39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8" name="Text Box 39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49" name="Text Box 39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0" name="Text Box 39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1" name="Text Box 39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2" name="Text Box 39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3" name="Text Box 39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4" name="Text Box 39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5" name="Text Box 39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6" name="Text Box 40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7" name="Text Box 40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8" name="Text Box 40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59" name="Text Box 40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0" name="Text Box 40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1" name="Text Box 40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2" name="Text Box 40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3" name="Text Box 40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4" name="Text Box 40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5" name="Text Box 40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6" name="Text Box 40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7" name="Text Box 40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8" name="Text Box 40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69" name="Text Box 40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0" name="Text Box 40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1" name="Text Box 40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2" name="Text Box 40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3" name="Text Box 40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4" name="Text Box 40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5" name="Text Box 40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6" name="Text Box 40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7" name="Text Box 40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8" name="Text Box 40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79" name="Text Box 40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0" name="Text Box 40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1" name="Text Box 40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2" name="Text Box 40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3" name="Text Box 40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4" name="Text Box 40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5" name="Text Box 40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6" name="Text Box 40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7" name="Text Box 40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8" name="Text Box 40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89" name="Text Box 40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0" name="Text Box 40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1" name="Text Box 40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2" name="Text Box 40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3" name="Text Box 40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4" name="Text Box 40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5" name="Text Box 40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6" name="Text Box 40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7" name="Text Box 40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8" name="Text Box 40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799" name="Text Box 40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0" name="Text Box 40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1" name="Text Box 40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2" name="Text Box 40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3" name="Text Box 40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4" name="Text Box 40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5" name="Text Box 40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6" name="Text Box 40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7" name="Text Box 40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8" name="Text Box 40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09" name="Text Box 40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0" name="Text Box 40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1" name="Text Box 40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2" name="Text Box 40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3" name="Text Box 40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4" name="Text Box 40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5" name="Text Box 40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6" name="Text Box 40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7" name="Text Box 40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8" name="Text Box 40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19" name="Text Box 40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0" name="Text Box 40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1" name="Text Box 40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2" name="Text Box 40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3" name="Text Box 40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4" name="Text Box 40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5" name="Text Box 40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6" name="Text Box 40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7" name="Text Box 40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8" name="Text Box 40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29" name="Text Box 40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0" name="Text Box 40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1" name="Text Box 40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2" name="Text Box 40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3" name="Text Box 40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4" name="Text Box 40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5" name="Text Box 40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6" name="Text Box 40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7" name="Text Box 40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8" name="Text Box 40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39" name="Text Box 40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0" name="Text Box 40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1" name="Text Box 40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2" name="Text Box 40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3" name="Text Box 40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4" name="Text Box 40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5" name="Text Box 40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6" name="Text Box 40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7" name="Text Box 40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8" name="Text Box 40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49" name="Text Box 40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0" name="Text Box 40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1" name="Text Box 40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2" name="Text Box 40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3" name="Text Box 40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4" name="Text Box 40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5" name="Text Box 40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6" name="Text Box 41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7" name="Text Box 41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8" name="Text Box 41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59" name="Text Box 41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0" name="Text Box 41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1" name="Text Box 41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2" name="Text Box 41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3" name="Text Box 41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4" name="Text Box 41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5" name="Text Box 41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6" name="Text Box 41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7" name="Text Box 41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8" name="Text Box 41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69" name="Text Box 41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0" name="Text Box 41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1" name="Text Box 41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2" name="Text Box 41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3" name="Text Box 41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4" name="Text Box 41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5" name="Text Box 41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6" name="Text Box 41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7" name="Text Box 41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8" name="Text Box 41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79" name="Text Box 41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0" name="Text Box 41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1" name="Text Box 41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2" name="Text Box 41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3" name="Text Box 41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4" name="Text Box 41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5" name="Text Box 41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6" name="Text Box 41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7" name="Text Box 41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8" name="Text Box 41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89" name="Text Box 41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0" name="Text Box 41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1" name="Text Box 41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2" name="Text Box 41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3" name="Text Box 41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4" name="Text Box 41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5" name="Text Box 41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6" name="Text Box 41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7" name="Text Box 41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8" name="Text Box 41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899" name="Text Box 41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0" name="Text Box 41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1" name="Text Box 41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2" name="Text Box 41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3" name="Text Box 41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4" name="Text Box 41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5" name="Text Box 41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6" name="Text Box 41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7" name="Text Box 41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8" name="Text Box 41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09" name="Text Box 41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0" name="Text Box 41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1" name="Text Box 41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2" name="Text Box 41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3" name="Text Box 41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4" name="Text Box 41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5" name="Text Box 41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6" name="Text Box 41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7" name="Text Box 41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8" name="Text Box 41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19" name="Text Box 41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0" name="Text Box 41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1" name="Text Box 41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2" name="Text Box 41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3" name="Text Box 41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4" name="Text Box 41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5" name="Text Box 41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6" name="Text Box 41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7" name="Text Box 41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8" name="Text Box 41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29" name="Text Box 41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0" name="Text Box 41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1" name="Text Box 41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2" name="Text Box 41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3" name="Text Box 41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4" name="Text Box 41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5" name="Text Box 41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6" name="Text Box 41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7" name="Text Box 41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8" name="Text Box 41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39" name="Text Box 41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0" name="Text Box 41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1" name="Text Box 41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2" name="Text Box 41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3" name="Text Box 41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4" name="Text Box 41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5" name="Text Box 41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6" name="Text Box 41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7" name="Text Box 41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8" name="Text Box 41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49" name="Text Box 41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0" name="Text Box 41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1" name="Text Box 41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2" name="Text Box 41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3" name="Text Box 41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4" name="Text Box 41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5" name="Text Box 41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6" name="Text Box 42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7" name="Text Box 42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8" name="Text Box 42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59" name="Text Box 42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0" name="Text Box 42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1" name="Text Box 42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2" name="Text Box 42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3" name="Text Box 42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4" name="Text Box 42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5" name="Text Box 42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6" name="Text Box 42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7" name="Text Box 42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8" name="Text Box 42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69" name="Text Box 42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0" name="Text Box 42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1" name="Text Box 42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2" name="Text Box 42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3" name="Text Box 42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4" name="Text Box 42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5" name="Text Box 42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6" name="Text Box 42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7" name="Text Box 42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8" name="Text Box 42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79" name="Text Box 42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0" name="Text Box 42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1" name="Text Box 42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2" name="Text Box 42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3" name="Text Box 42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4" name="Text Box 42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5" name="Text Box 42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6" name="Text Box 42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7" name="Text Box 42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8" name="Text Box 42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89" name="Text Box 42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0" name="Text Box 42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1" name="Text Box 42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2" name="Text Box 42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3" name="Text Box 42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4" name="Text Box 42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5" name="Text Box 42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6" name="Text Box 42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7" name="Text Box 42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8" name="Text Box 42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9999" name="Text Box 42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0" name="Text Box 42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1" name="Text Box 42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2" name="Text Box 42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3" name="Text Box 42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4" name="Text Box 42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5" name="Text Box 42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6" name="Text Box 42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7" name="Text Box 42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8" name="Text Box 42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09" name="Text Box 42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0" name="Text Box 42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1" name="Text Box 42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2" name="Text Box 42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3" name="Text Box 42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4" name="Text Box 42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5" name="Text Box 42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6" name="Text Box 42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7" name="Text Box 42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8" name="Text Box 42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19" name="Text Box 42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0" name="Text Box 42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1" name="Text Box 42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2" name="Text Box 42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3" name="Text Box 42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4" name="Text Box 42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5" name="Text Box 42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6" name="Text Box 42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7" name="Text Box 42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8" name="Text Box 42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29" name="Text Box 42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0" name="Text Box 42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1" name="Text Box 42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2" name="Text Box 42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3" name="Text Box 42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4" name="Text Box 42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5" name="Text Box 42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6" name="Text Box 42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7" name="Text Box 42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8" name="Text Box 42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39" name="Text Box 42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0" name="Text Box 42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1" name="Text Box 42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2" name="Text Box 42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3" name="Text Box 42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4" name="Text Box 42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5" name="Text Box 42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6" name="Text Box 42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7" name="Text Box 42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8" name="Text Box 42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49" name="Text Box 42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0" name="Text Box 42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1" name="Text Box 42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2" name="Text Box 42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3" name="Text Box 42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4" name="Text Box 42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5" name="Text Box 42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6" name="Text Box 43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7" name="Text Box 43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8" name="Text Box 43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59" name="Text Box 43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0" name="Text Box 43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1" name="Text Box 43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2" name="Text Box 43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3" name="Text Box 43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4" name="Text Box 43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5" name="Text Box 43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6" name="Text Box 43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7" name="Text Box 43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8" name="Text Box 43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69" name="Text Box 43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0" name="Text Box 43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1" name="Text Box 43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2" name="Text Box 43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3" name="Text Box 43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4" name="Text Box 43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5" name="Text Box 43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6" name="Text Box 43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7" name="Text Box 43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8" name="Text Box 43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79" name="Text Box 43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0" name="Text Box 43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1" name="Text Box 43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2" name="Text Box 43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3" name="Text Box 43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4" name="Text Box 43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5" name="Text Box 43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6" name="Text Box 43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7" name="Text Box 43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8" name="Text Box 43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89" name="Text Box 43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0" name="Text Box 43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1" name="Text Box 43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2" name="Text Box 43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3" name="Text Box 43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4" name="Text Box 43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5" name="Text Box 43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6" name="Text Box 43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7" name="Text Box 43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8" name="Text Box 43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099" name="Text Box 43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0" name="Text Box 43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1" name="Text Box 43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2" name="Text Box 43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3" name="Text Box 43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4" name="Text Box 43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5" name="Text Box 43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6" name="Text Box 43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7" name="Text Box 43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8" name="Text Box 43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09" name="Text Box 43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0" name="Text Box 43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1" name="Text Box 43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2" name="Text Box 43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3" name="Text Box 43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4" name="Text Box 43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5" name="Text Box 43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6" name="Text Box 43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7" name="Text Box 43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8" name="Text Box 43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19" name="Text Box 43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0" name="Text Box 43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1" name="Text Box 43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2" name="Text Box 43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3" name="Text Box 43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4" name="Text Box 43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5" name="Text Box 43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6" name="Text Box 43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7" name="Text Box 43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8" name="Text Box 43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29" name="Text Box 43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0" name="Text Box 43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1" name="Text Box 43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2" name="Text Box 43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3" name="Text Box 43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4" name="Text Box 43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5" name="Text Box 43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6" name="Text Box 43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7" name="Text Box 43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8" name="Text Box 43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39" name="Text Box 43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0" name="Text Box 43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1" name="Text Box 43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2" name="Text Box 43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3" name="Text Box 43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4" name="Text Box 43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5" name="Text Box 43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6" name="Text Box 43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7" name="Text Box 43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8" name="Text Box 43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49" name="Text Box 43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0" name="Text Box 43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1" name="Text Box 43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2" name="Text Box 43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3" name="Text Box 43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4" name="Text Box 43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5" name="Text Box 43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6" name="Text Box 44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7" name="Text Box 44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8" name="Text Box 44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59" name="Text Box 44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0" name="Text Box 44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1" name="Text Box 44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2" name="Text Box 44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3" name="Text Box 44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4" name="Text Box 44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5" name="Text Box 44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6" name="Text Box 44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7" name="Text Box 44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8" name="Text Box 44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69" name="Text Box 44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0" name="Text Box 44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1" name="Text Box 44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2" name="Text Box 44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3" name="Text Box 44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4" name="Text Box 44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5" name="Text Box 44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6" name="Text Box 44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7" name="Text Box 44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8" name="Text Box 44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79" name="Text Box 44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0" name="Text Box 44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1" name="Text Box 44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2" name="Text Box 44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3" name="Text Box 44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4" name="Text Box 44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5" name="Text Box 44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6" name="Text Box 44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7" name="Text Box 44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8" name="Text Box 44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89" name="Text Box 44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0" name="Text Box 44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1" name="Text Box 44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2" name="Text Box 44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3" name="Text Box 44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4" name="Text Box 44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5" name="Text Box 44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6" name="Text Box 44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7" name="Text Box 44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8" name="Text Box 44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199" name="Text Box 44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0" name="Text Box 44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1" name="Text Box 44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2" name="Text Box 44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3" name="Text Box 44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4" name="Text Box 44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5" name="Text Box 44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6" name="Text Box 44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7" name="Text Box 44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8" name="Text Box 44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09" name="Text Box 44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0" name="Text Box 44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1" name="Text Box 44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2" name="Text Box 44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3" name="Text Box 44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4" name="Text Box 44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5" name="Text Box 44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6" name="Text Box 44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7" name="Text Box 44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8" name="Text Box 44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19" name="Text Box 44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0" name="Text Box 44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1" name="Text Box 44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2" name="Text Box 44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3" name="Text Box 44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4" name="Text Box 44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5" name="Text Box 44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6" name="Text Box 44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7" name="Text Box 44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8" name="Text Box 44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29" name="Text Box 44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0" name="Text Box 44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1" name="Text Box 44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2" name="Text Box 44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3" name="Text Box 44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4" name="Text Box 44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5" name="Text Box 44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6" name="Text Box 44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7" name="Text Box 44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8" name="Text Box 44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39" name="Text Box 44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0" name="Text Box 44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1" name="Text Box 44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2" name="Text Box 44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3" name="Text Box 44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4" name="Text Box 44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5" name="Text Box 44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6" name="Text Box 44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7" name="Text Box 44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8" name="Text Box 44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49" name="Text Box 44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0" name="Text Box 44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1" name="Text Box 44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2" name="Text Box 44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3" name="Text Box 44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4" name="Text Box 44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5" name="Text Box 44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6" name="Text Box 45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7" name="Text Box 45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8" name="Text Box 45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59" name="Text Box 45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0" name="Text Box 45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1" name="Text Box 45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2" name="Text Box 45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3" name="Text Box 45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4" name="Text Box 45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5" name="Text Box 45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6" name="Text Box 45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7" name="Text Box 45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8" name="Text Box 45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69" name="Text Box 45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0" name="Text Box 45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1" name="Text Box 45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2" name="Text Box 45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3" name="Text Box 45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4" name="Text Box 45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5" name="Text Box 45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6" name="Text Box 45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7" name="Text Box 45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8" name="Text Box 45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79" name="Text Box 45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0" name="Text Box 45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1" name="Text Box 45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2" name="Text Box 45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3" name="Text Box 45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4" name="Text Box 45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5" name="Text Box 45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6" name="Text Box 45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7" name="Text Box 45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8" name="Text Box 45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89" name="Text Box 45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0" name="Text Box 45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1" name="Text Box 45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2" name="Text Box 45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3" name="Text Box 45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4" name="Text Box 45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5" name="Text Box 45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6" name="Text Box 45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7" name="Text Box 45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8" name="Text Box 45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299" name="Text Box 45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0" name="Text Box 45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1" name="Text Box 45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2" name="Text Box 45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3" name="Text Box 45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4" name="Text Box 45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5" name="Text Box 45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6" name="Text Box 45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7" name="Text Box 45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8" name="Text Box 45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09" name="Text Box 45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0" name="Text Box 45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1" name="Text Box 45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2" name="Text Box 45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3" name="Text Box 45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4" name="Text Box 45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5" name="Text Box 45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6" name="Text Box 45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7" name="Text Box 45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8" name="Text Box 45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19" name="Text Box 45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0" name="Text Box 45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1" name="Text Box 45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2" name="Text Box 45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3" name="Text Box 45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4" name="Text Box 45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5" name="Text Box 45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6" name="Text Box 45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7" name="Text Box 45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8" name="Text Box 45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29" name="Text Box 45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0" name="Text Box 45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1" name="Text Box 45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2" name="Text Box 45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3" name="Text Box 45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4" name="Text Box 45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5" name="Text Box 45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6" name="Text Box 45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7" name="Text Box 45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8" name="Text Box 45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39" name="Text Box 45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0" name="Text Box 45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1" name="Text Box 45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2" name="Text Box 45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3" name="Text Box 45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4" name="Text Box 45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5" name="Text Box 45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6" name="Text Box 45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7" name="Text Box 45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8" name="Text Box 45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49" name="Text Box 45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0" name="Text Box 45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1" name="Text Box 45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2" name="Text Box 45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3" name="Text Box 45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4" name="Text Box 45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5" name="Text Box 45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6" name="Text Box 46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7" name="Text Box 46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8" name="Text Box 46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59" name="Text Box 46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0" name="Text Box 46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1" name="Text Box 46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2" name="Text Box 46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3" name="Text Box 46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4" name="Text Box 46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5" name="Text Box 46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6" name="Text Box 46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7" name="Text Box 46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8" name="Text Box 46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69" name="Text Box 46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0" name="Text Box 46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1" name="Text Box 46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2" name="Text Box 46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3" name="Text Box 46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4" name="Text Box 46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5" name="Text Box 46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6" name="Text Box 46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7" name="Text Box 46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8" name="Text Box 46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79" name="Text Box 46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0" name="Text Box 46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1" name="Text Box 46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2" name="Text Box 46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3" name="Text Box 46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4" name="Text Box 46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5" name="Text Box 46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6" name="Text Box 46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7" name="Text Box 46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8" name="Text Box 46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89" name="Text Box 46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0" name="Text Box 46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1" name="Text Box 46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2" name="Text Box 46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3" name="Text Box 46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4" name="Text Box 46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5" name="Text Box 46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6" name="Text Box 46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7" name="Text Box 46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8" name="Text Box 46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399" name="Text Box 46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0" name="Text Box 46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1" name="Text Box 46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2" name="Text Box 46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3" name="Text Box 46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4" name="Text Box 46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5" name="Text Box 46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6" name="Text Box 46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7" name="Text Box 46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8" name="Text Box 46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09" name="Text Box 46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0" name="Text Box 46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1" name="Text Box 46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2" name="Text Box 46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3" name="Text Box 46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4" name="Text Box 46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5" name="Text Box 46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6" name="Text Box 46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7" name="Text Box 46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8" name="Text Box 46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19" name="Text Box 46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0" name="Text Box 46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1" name="Text Box 46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2" name="Text Box 46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3" name="Text Box 46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4" name="Text Box 46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5" name="Text Box 46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6" name="Text Box 46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7" name="Text Box 46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8" name="Text Box 46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29" name="Text Box 46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0" name="Text Box 46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1" name="Text Box 46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2" name="Text Box 46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3" name="Text Box 46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4" name="Text Box 46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5" name="Text Box 46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6" name="Text Box 46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7" name="Text Box 46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8" name="Text Box 46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39" name="Text Box 46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0" name="Text Box 46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1" name="Text Box 46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2" name="Text Box 46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3" name="Text Box 46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4" name="Text Box 46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5" name="Text Box 46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6" name="Text Box 46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7" name="Text Box 46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8" name="Text Box 46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49" name="Text Box 46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0" name="Text Box 46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1" name="Text Box 46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2" name="Text Box 46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3" name="Text Box 46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4" name="Text Box 46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5" name="Text Box 46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6" name="Text Box 47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7" name="Text Box 47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8" name="Text Box 47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59" name="Text Box 47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0" name="Text Box 47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1" name="Text Box 47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2" name="Text Box 47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3" name="Text Box 47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4" name="Text Box 47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5" name="Text Box 47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6" name="Text Box 47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7" name="Text Box 47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8" name="Text Box 47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69" name="Text Box 47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0" name="Text Box 47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1" name="Text Box 47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2" name="Text Box 47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3" name="Text Box 47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4" name="Text Box 47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5" name="Text Box 47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6" name="Text Box 47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7" name="Text Box 47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8" name="Text Box 47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79" name="Text Box 47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0" name="Text Box 47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1" name="Text Box 47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2" name="Text Box 47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3" name="Text Box 47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4" name="Text Box 47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5" name="Text Box 47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6" name="Text Box 47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7" name="Text Box 47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8" name="Text Box 47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89" name="Text Box 47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0" name="Text Box 47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1" name="Text Box 47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2" name="Text Box 47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3" name="Text Box 47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4" name="Text Box 47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5" name="Text Box 47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6" name="Text Box 47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7" name="Text Box 47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8" name="Text Box 47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499" name="Text Box 47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0" name="Text Box 47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1" name="Text Box 47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2" name="Text Box 47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3" name="Text Box 47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4" name="Text Box 47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5" name="Text Box 47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6" name="Text Box 47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7" name="Text Box 47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8" name="Text Box 47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09" name="Text Box 47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0" name="Text Box 47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1" name="Text Box 47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2" name="Text Box 47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3" name="Text Box 47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4" name="Text Box 47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5" name="Text Box 47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6" name="Text Box 47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7" name="Text Box 47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8" name="Text Box 47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19" name="Text Box 47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0" name="Text Box 47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1" name="Text Box 47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2" name="Text Box 47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3" name="Text Box 47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4" name="Text Box 47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5" name="Text Box 47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6" name="Text Box 47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7" name="Text Box 47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8" name="Text Box 47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29" name="Text Box 47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0" name="Text Box 47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1" name="Text Box 47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2" name="Text Box 47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3" name="Text Box 47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4" name="Text Box 47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5" name="Text Box 47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6" name="Text Box 47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7" name="Text Box 47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8" name="Text Box 47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39" name="Text Box 47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0" name="Text Box 47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1" name="Text Box 47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2" name="Text Box 47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3" name="Text Box 47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4" name="Text Box 47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5" name="Text Box 47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6" name="Text Box 47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7" name="Text Box 47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8" name="Text Box 47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49" name="Text Box 47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0" name="Text Box 47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1" name="Text Box 47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2" name="Text Box 47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3" name="Text Box 47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4" name="Text Box 47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5" name="Text Box 47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6" name="Text Box 48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7" name="Text Box 48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8" name="Text Box 48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59" name="Text Box 48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0" name="Text Box 48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1" name="Text Box 48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2" name="Text Box 48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3" name="Text Box 48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4" name="Text Box 48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5" name="Text Box 48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6" name="Text Box 48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7" name="Text Box 48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8" name="Text Box 48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69" name="Text Box 48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0" name="Text Box 48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1" name="Text Box 48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2" name="Text Box 48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3" name="Text Box 48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4" name="Text Box 48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5" name="Text Box 48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6" name="Text Box 48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7" name="Text Box 48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8" name="Text Box 48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79" name="Text Box 48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0" name="Text Box 48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1" name="Text Box 48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2" name="Text Box 48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3" name="Text Box 48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4" name="Text Box 48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5" name="Text Box 48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6" name="Text Box 48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7" name="Text Box 48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8" name="Text Box 48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89" name="Text Box 48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0" name="Text Box 48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1" name="Text Box 48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2" name="Text Box 48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3" name="Text Box 48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4" name="Text Box 48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5" name="Text Box 48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6" name="Text Box 48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7" name="Text Box 48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8" name="Text Box 48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599" name="Text Box 48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0" name="Text Box 48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1" name="Text Box 48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2" name="Text Box 48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3" name="Text Box 48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4" name="Text Box 48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5" name="Text Box 48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6" name="Text Box 48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7" name="Text Box 48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8" name="Text Box 48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09" name="Text Box 48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0" name="Text Box 48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1" name="Text Box 48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2" name="Text Box 48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3" name="Text Box 48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4" name="Text Box 48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5" name="Text Box 48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6" name="Text Box 48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7" name="Text Box 48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8" name="Text Box 48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19" name="Text Box 48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0" name="Text Box 48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1" name="Text Box 48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2" name="Text Box 48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3" name="Text Box 48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4" name="Text Box 48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5" name="Text Box 48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6" name="Text Box 48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7" name="Text Box 48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8" name="Text Box 48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29" name="Text Box 48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0" name="Text Box 48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1" name="Text Box 48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2" name="Text Box 48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3" name="Text Box 48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4" name="Text Box 48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5" name="Text Box 48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6" name="Text Box 48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7" name="Text Box 48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8" name="Text Box 48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39" name="Text Box 48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0" name="Text Box 48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1" name="Text Box 48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2" name="Text Box 48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3" name="Text Box 48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4" name="Text Box 48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5" name="Text Box 48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6" name="Text Box 48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7" name="Text Box 48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8" name="Text Box 48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49" name="Text Box 48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0" name="Text Box 48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1" name="Text Box 48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2" name="Text Box 48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3" name="Text Box 48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4" name="Text Box 48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5" name="Text Box 48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6" name="Text Box 49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7" name="Text Box 49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8" name="Text Box 49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59" name="Text Box 49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0" name="Text Box 49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1" name="Text Box 49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2" name="Text Box 49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3" name="Text Box 49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4" name="Text Box 49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5" name="Text Box 49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6" name="Text Box 49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7" name="Text Box 49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8" name="Text Box 49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69" name="Text Box 49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0" name="Text Box 49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1" name="Text Box 49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2" name="Text Box 49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3" name="Text Box 49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4" name="Text Box 49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5" name="Text Box 49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6" name="Text Box 49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7" name="Text Box 49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8" name="Text Box 49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79" name="Text Box 49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0" name="Text Box 49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1" name="Text Box 49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2" name="Text Box 49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3" name="Text Box 49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4" name="Text Box 49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5" name="Text Box 49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6" name="Text Box 49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7" name="Text Box 49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8" name="Text Box 49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89" name="Text Box 49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0" name="Text Box 49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1" name="Text Box 49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2" name="Text Box 49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3" name="Text Box 49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4" name="Text Box 49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5" name="Text Box 49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6" name="Text Box 49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7" name="Text Box 49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8" name="Text Box 49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699" name="Text Box 49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0" name="Text Box 49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1" name="Text Box 49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2" name="Text Box 49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3" name="Text Box 49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4" name="Text Box 49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5" name="Text Box 49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6" name="Text Box 49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7" name="Text Box 49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8" name="Text Box 49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09" name="Text Box 49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0" name="Text Box 49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1" name="Text Box 49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2" name="Text Box 49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3" name="Text Box 49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4" name="Text Box 49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5" name="Text Box 49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6" name="Text Box 49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7" name="Text Box 49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8" name="Text Box 49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19" name="Text Box 49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0" name="Text Box 49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1" name="Text Box 49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2" name="Text Box 49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3" name="Text Box 49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4" name="Text Box 49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5" name="Text Box 49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6" name="Text Box 49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7" name="Text Box 49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8" name="Text Box 49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29" name="Text Box 49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0" name="Text Box 49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1" name="Text Box 49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2" name="Text Box 49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3" name="Text Box 49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4" name="Text Box 49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5" name="Text Box 49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6" name="Text Box 49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7" name="Text Box 49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8" name="Text Box 49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39" name="Text Box 49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0" name="Text Box 49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1" name="Text Box 49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2" name="Text Box 49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3" name="Text Box 49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4" name="Text Box 49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5" name="Text Box 49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6" name="Text Box 49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7" name="Text Box 49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8" name="Text Box 49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49" name="Text Box 49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0" name="Text Box 49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1" name="Text Box 49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2" name="Text Box 49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3" name="Text Box 49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4" name="Text Box 49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5" name="Text Box 49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6" name="Text Box 50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7" name="Text Box 50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8" name="Text Box 50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59" name="Text Box 50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0" name="Text Box 50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1" name="Text Box 50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2" name="Text Box 50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3" name="Text Box 50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4" name="Text Box 50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5" name="Text Box 50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6" name="Text Box 50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7" name="Text Box 50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8" name="Text Box 50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69" name="Text Box 50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0" name="Text Box 50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1" name="Text Box 50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2" name="Text Box 50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3" name="Text Box 50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4" name="Text Box 50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5" name="Text Box 50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6" name="Text Box 50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7" name="Text Box 50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8" name="Text Box 50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79" name="Text Box 50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0" name="Text Box 50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1" name="Text Box 50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2" name="Text Box 50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3" name="Text Box 50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4" name="Text Box 50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5" name="Text Box 50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6" name="Text Box 50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7" name="Text Box 50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8" name="Text Box 50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89" name="Text Box 50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0" name="Text Box 50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1" name="Text Box 50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2" name="Text Box 50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3" name="Text Box 50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4" name="Text Box 50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5" name="Text Box 50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6" name="Text Box 50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7" name="Text Box 50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8" name="Text Box 50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799" name="Text Box 50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0" name="Text Box 50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1" name="Text Box 50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2" name="Text Box 50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3" name="Text Box 50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4" name="Text Box 50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5" name="Text Box 50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6" name="Text Box 50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7" name="Text Box 50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8" name="Text Box 50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09" name="Text Box 50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0" name="Text Box 50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1" name="Text Box 50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2" name="Text Box 50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3" name="Text Box 50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4" name="Text Box 50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5" name="Text Box 50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6" name="Text Box 50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7" name="Text Box 50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8" name="Text Box 50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19" name="Text Box 50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0" name="Text Box 50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1" name="Text Box 50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2" name="Text Box 50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3" name="Text Box 50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4" name="Text Box 50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5" name="Text Box 50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6" name="Text Box 50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7" name="Text Box 50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8" name="Text Box 50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29" name="Text Box 50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0" name="Text Box 50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1" name="Text Box 50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2" name="Text Box 50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3" name="Text Box 50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4" name="Text Box 50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5" name="Text Box 50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6" name="Text Box 50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7" name="Text Box 50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8" name="Text Box 50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39" name="Text Box 50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0" name="Text Box 50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1" name="Text Box 50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2" name="Text Box 50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3" name="Text Box 50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4" name="Text Box 50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5" name="Text Box 50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6" name="Text Box 50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7" name="Text Box 50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8" name="Text Box 50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49" name="Text Box 50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0" name="Text Box 50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1" name="Text Box 50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2" name="Text Box 50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3" name="Text Box 50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4" name="Text Box 50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5" name="Text Box 50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6" name="Text Box 51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7" name="Text Box 51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8" name="Text Box 51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59" name="Text Box 51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0" name="Text Box 51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1" name="Text Box 51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2" name="Text Box 51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3" name="Text Box 51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4" name="Text Box 51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5" name="Text Box 51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6" name="Text Box 51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7" name="Text Box 51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8" name="Text Box 51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69" name="Text Box 51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0" name="Text Box 51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1" name="Text Box 51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2" name="Text Box 51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3" name="Text Box 51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4" name="Text Box 51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5" name="Text Box 51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6" name="Text Box 51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7" name="Text Box 51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8" name="Text Box 51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79" name="Text Box 51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0" name="Text Box 51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1" name="Text Box 51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2" name="Text Box 51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3" name="Text Box 51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4" name="Text Box 51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5" name="Text Box 51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6" name="Text Box 51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7" name="Text Box 51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8" name="Text Box 51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89" name="Text Box 51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0" name="Text Box 51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1" name="Text Box 51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2" name="Text Box 51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3" name="Text Box 51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4" name="Text Box 51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5" name="Text Box 51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6" name="Text Box 51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7" name="Text Box 51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8" name="Text Box 51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899" name="Text Box 51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0" name="Text Box 51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1" name="Text Box 51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2" name="Text Box 51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3" name="Text Box 51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4" name="Text Box 51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5" name="Text Box 51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6" name="Text Box 51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7" name="Text Box 51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8" name="Text Box 51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09" name="Text Box 51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0" name="Text Box 51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1" name="Text Box 51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2" name="Text Box 51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3" name="Text Box 51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4" name="Text Box 51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5" name="Text Box 51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6" name="Text Box 51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7" name="Text Box 51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8" name="Text Box 51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19" name="Text Box 51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0" name="Text Box 51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1" name="Text Box 51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2" name="Text Box 51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3" name="Text Box 51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4" name="Text Box 51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5" name="Text Box 51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6" name="Text Box 51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7" name="Text Box 51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8" name="Text Box 51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29" name="Text Box 51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0" name="Text Box 51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1" name="Text Box 51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2" name="Text Box 51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3" name="Text Box 51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4" name="Text Box 51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5" name="Text Box 51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6" name="Text Box 51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7" name="Text Box 51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8" name="Text Box 51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39" name="Text Box 51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0" name="Text Box 51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1" name="Text Box 51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2" name="Text Box 51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3" name="Text Box 51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4" name="Text Box 51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5" name="Text Box 51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6" name="Text Box 51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7" name="Text Box 51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8" name="Text Box 51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49" name="Text Box 51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0" name="Text Box 51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1" name="Text Box 51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2" name="Text Box 51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3" name="Text Box 51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4" name="Text Box 51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5" name="Text Box 51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6" name="Text Box 52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7" name="Text Box 52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8" name="Text Box 520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59" name="Text Box 520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0" name="Text Box 520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1" name="Text Box 520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2" name="Text Box 520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3" name="Text Box 520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4" name="Text Box 520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5" name="Text Box 520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6" name="Text Box 521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7" name="Text Box 521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8" name="Text Box 521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69" name="Text Box 521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0" name="Text Box 521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1" name="Text Box 521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2" name="Text Box 521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3" name="Text Box 521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4" name="Text Box 521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5" name="Text Box 521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6" name="Text Box 522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7" name="Text Box 522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8" name="Text Box 522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79" name="Text Box 522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0" name="Text Box 522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1" name="Text Box 522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2" name="Text Box 522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3" name="Text Box 522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4" name="Text Box 522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5" name="Text Box 522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6" name="Text Box 523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7" name="Text Box 523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8" name="Text Box 523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89" name="Text Box 523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0" name="Text Box 523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1" name="Text Box 523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2" name="Text Box 523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3" name="Text Box 523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4" name="Text Box 523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5" name="Text Box 523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6" name="Text Box 524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7" name="Text Box 524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8" name="Text Box 524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0999" name="Text Box 524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0" name="Text Box 524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1" name="Text Box 524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2" name="Text Box 524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3" name="Text Box 524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4" name="Text Box 524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5" name="Text Box 524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6" name="Text Box 525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7" name="Text Box 525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8" name="Text Box 525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09" name="Text Box 525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0" name="Text Box 525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1" name="Text Box 525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2" name="Text Box 525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3" name="Text Box 525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4" name="Text Box 525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5" name="Text Box 525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6" name="Text Box 526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7" name="Text Box 526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8" name="Text Box 526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19" name="Text Box 526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0" name="Text Box 526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1" name="Text Box 526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2" name="Text Box 526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3" name="Text Box 526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4" name="Text Box 526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5" name="Text Box 526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6" name="Text Box 527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7" name="Text Box 527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8" name="Text Box 527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29" name="Text Box 527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0" name="Text Box 527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1" name="Text Box 527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2" name="Text Box 527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3" name="Text Box 527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4" name="Text Box 527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5" name="Text Box 527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6" name="Text Box 528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7" name="Text Box 528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8" name="Text Box 528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39" name="Text Box 528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0" name="Text Box 528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1" name="Text Box 528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2" name="Text Box 528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3" name="Text Box 528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4" name="Text Box 528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5" name="Text Box 528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6" name="Text Box 529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7" name="Text Box 529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8" name="Text Box 5292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49" name="Text Box 5293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0" name="Text Box 5294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1" name="Text Box 5295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2" name="Text Box 5296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3" name="Text Box 5297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4" name="Text Box 5298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5" name="Text Box 5299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6" name="Text Box 5300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330</xdr:rowOff>
    </xdr:to>
    <xdr:sp macro="" textlink="">
      <xdr:nvSpPr>
        <xdr:cNvPr id="11057" name="Text Box 5301"/>
        <xdr:cNvSpPr txBox="1">
          <a:spLocks noChangeArrowheads="1"/>
        </xdr:cNvSpPr>
      </xdr:nvSpPr>
      <xdr:spPr bwMode="auto">
        <a:xfrm>
          <a:off x="4686300" y="994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58" name="Text Box 25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59" name="Text Box 25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0" name="Text Box 25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1" name="Text Box 25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2" name="Text Box 25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3" name="Text Box 25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4" name="Text Box 25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5" name="Text Box 25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6" name="Text Box 25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7" name="Text Box 25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8" name="Text Box 25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69" name="Text Box 25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0" name="Text Box 25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1" name="Text Box 25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2" name="Text Box 26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3" name="Text Box 26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4" name="Text Box 26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5" name="Text Box 26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6" name="Text Box 26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7" name="Text Box 26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8" name="Text Box 26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79" name="Text Box 26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0" name="Text Box 26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1" name="Text Box 26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2" name="Text Box 26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3" name="Text Box 26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4" name="Text Box 26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5" name="Text Box 26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6" name="Text Box 26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7" name="Text Box 26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8" name="Text Box 26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89" name="Text Box 26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0" name="Text Box 26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1" name="Text Box 26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2" name="Text Box 26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3" name="Text Box 26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4" name="Text Box 26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5" name="Text Box 26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6" name="Text Box 26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7" name="Text Box 26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8" name="Text Box 26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099" name="Text Box 26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0" name="Text Box 26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1" name="Text Box 26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2" name="Text Box 26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3" name="Text Box 26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4" name="Text Box 26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5" name="Text Box 26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6" name="Text Box 26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7" name="Text Box 26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8" name="Text Box 26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09" name="Text Box 26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0" name="Text Box 26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1" name="Text Box 26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2" name="Text Box 26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3" name="Text Box 26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4" name="Text Box 26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5" name="Text Box 26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6" name="Text Box 26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7" name="Text Box 26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8" name="Text Box 26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19" name="Text Box 26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0" name="Text Box 26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1" name="Text Box 26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2" name="Text Box 26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3" name="Text Box 26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4" name="Text Box 26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5" name="Text Box 26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6" name="Text Box 26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7" name="Text Box 26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8" name="Text Box 26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29" name="Text Box 26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0" name="Text Box 27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1" name="Text Box 27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2" name="Text Box 27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3" name="Text Box 27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4" name="Text Box 27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5" name="Text Box 27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6" name="Text Box 27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7" name="Text Box 27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8" name="Text Box 27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39" name="Text Box 27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0" name="Text Box 27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1" name="Text Box 27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2" name="Text Box 27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3" name="Text Box 27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4" name="Text Box 27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5" name="Text Box 27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6" name="Text Box 27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7" name="Text Box 27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8" name="Text Box 27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49" name="Text Box 27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0" name="Text Box 27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1" name="Text Box 27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2" name="Text Box 27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3" name="Text Box 27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4" name="Text Box 27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5" name="Text Box 27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6" name="Text Box 27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7" name="Text Box 27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8" name="Text Box 27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59" name="Text Box 27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0" name="Text Box 27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1" name="Text Box 27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2" name="Text Box 27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3" name="Text Box 27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4" name="Text Box 27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5" name="Text Box 27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6" name="Text Box 27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7" name="Text Box 27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8" name="Text Box 27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69" name="Text Box 27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0" name="Text Box 27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1" name="Text Box 27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2" name="Text Box 27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3" name="Text Box 27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4" name="Text Box 27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5" name="Text Box 27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6" name="Text Box 27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7" name="Text Box 27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8" name="Text Box 27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79" name="Text Box 27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0" name="Text Box 27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1" name="Text Box 27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2" name="Text Box 27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3" name="Text Box 27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4" name="Text Box 27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5" name="Text Box 27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6" name="Text Box 27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7" name="Text Box 27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8" name="Text Box 27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89" name="Text Box 27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0" name="Text Box 27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1" name="Text Box 27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2" name="Text Box 27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3" name="Text Box 27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4" name="Text Box 27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5" name="Text Box 27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6" name="Text Box 27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7" name="Text Box 27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8" name="Text Box 27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199" name="Text Box 27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0" name="Text Box 27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1" name="Text Box 27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2" name="Text Box 27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3" name="Text Box 27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4" name="Text Box 27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5" name="Text Box 27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6" name="Text Box 27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7" name="Text Box 27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8" name="Text Box 27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09" name="Text Box 27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0" name="Text Box 27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1" name="Text Box 27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2" name="Text Box 27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3" name="Text Box 27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4" name="Text Box 27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5" name="Text Box 27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6" name="Text Box 27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7" name="Text Box 27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8" name="Text Box 27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19" name="Text Box 27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0" name="Text Box 27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1" name="Text Box 27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2" name="Text Box 27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3" name="Text Box 27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4" name="Text Box 27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5" name="Text Box 27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6" name="Text Box 27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7" name="Text Box 27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8" name="Text Box 27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29" name="Text Box 27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0" name="Text Box 28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1" name="Text Box 28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2" name="Text Box 28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3" name="Text Box 28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4" name="Text Box 28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5" name="Text Box 28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6" name="Text Box 28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7" name="Text Box 28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8" name="Text Box 28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39" name="Text Box 28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0" name="Text Box 28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1" name="Text Box 28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2" name="Text Box 28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3" name="Text Box 28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4" name="Text Box 28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5" name="Text Box 28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6" name="Text Box 28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7" name="Text Box 28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8" name="Text Box 28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49" name="Text Box 28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0" name="Text Box 28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1" name="Text Box 28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2" name="Text Box 28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3" name="Text Box 28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4" name="Text Box 28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5" name="Text Box 28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6" name="Text Box 28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7" name="Text Box 28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8" name="Text Box 28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59" name="Text Box 28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0" name="Text Box 28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1" name="Text Box 28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2" name="Text Box 28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3" name="Text Box 28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4" name="Text Box 28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5" name="Text Box 28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6" name="Text Box 28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7" name="Text Box 28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8" name="Text Box 28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69" name="Text Box 28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0" name="Text Box 28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1" name="Text Box 28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2" name="Text Box 28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3" name="Text Box 28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4" name="Text Box 28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5" name="Text Box 28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6" name="Text Box 28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7" name="Text Box 28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8" name="Text Box 28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79" name="Text Box 28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0" name="Text Box 28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1" name="Text Box 28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2" name="Text Box 28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3" name="Text Box 28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4" name="Text Box 28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5" name="Text Box 28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6" name="Text Box 28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7" name="Text Box 28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8" name="Text Box 28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89" name="Text Box 28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0" name="Text Box 28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1" name="Text Box 28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2" name="Text Box 28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3" name="Text Box 28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4" name="Text Box 28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5" name="Text Box 28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6" name="Text Box 28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7" name="Text Box 28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8" name="Text Box 28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299" name="Text Box 28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0" name="Text Box 28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1" name="Text Box 28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2" name="Text Box 28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3" name="Text Box 28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4" name="Text Box 28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5" name="Text Box 28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6" name="Text Box 28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7" name="Text Box 28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8" name="Text Box 28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09" name="Text Box 28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0" name="Text Box 28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1" name="Text Box 28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2" name="Text Box 28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3" name="Text Box 28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4" name="Text Box 28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5" name="Text Box 28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6" name="Text Box 28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7" name="Text Box 28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8" name="Text Box 28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19" name="Text Box 28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0" name="Text Box 28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1" name="Text Box 28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2" name="Text Box 28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3" name="Text Box 28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4" name="Text Box 28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5" name="Text Box 28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6" name="Text Box 28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7" name="Text Box 28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8" name="Text Box 28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29" name="Text Box 28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0" name="Text Box 29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1" name="Text Box 29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2" name="Text Box 29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3" name="Text Box 29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4" name="Text Box 29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5" name="Text Box 29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6" name="Text Box 29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7" name="Text Box 29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8" name="Text Box 29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39" name="Text Box 29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0" name="Text Box 29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1" name="Text Box 29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2" name="Text Box 29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3" name="Text Box 29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4" name="Text Box 29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5" name="Text Box 29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6" name="Text Box 29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7" name="Text Box 29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8" name="Text Box 29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49" name="Text Box 29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0" name="Text Box 29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1" name="Text Box 29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2" name="Text Box 29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3" name="Text Box 29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4" name="Text Box 29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5" name="Text Box 29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6" name="Text Box 29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7" name="Text Box 29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8" name="Text Box 29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59" name="Text Box 29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0" name="Text Box 29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1" name="Text Box 29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2" name="Text Box 29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3" name="Text Box 29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4" name="Text Box 29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5" name="Text Box 29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6" name="Text Box 29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7" name="Text Box 29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8" name="Text Box 29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69" name="Text Box 29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0" name="Text Box 29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1" name="Text Box 29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2" name="Text Box 29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3" name="Text Box 29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4" name="Text Box 29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5" name="Text Box 29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6" name="Text Box 29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7" name="Text Box 29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8" name="Text Box 29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79" name="Text Box 29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0" name="Text Box 29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1" name="Text Box 29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2" name="Text Box 29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3" name="Text Box 29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4" name="Text Box 29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5" name="Text Box 29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6" name="Text Box 29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7" name="Text Box 29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8" name="Text Box 29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89" name="Text Box 29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0" name="Text Box 29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1" name="Text Box 29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2" name="Text Box 29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3" name="Text Box 29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4" name="Text Box 29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5" name="Text Box 29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6" name="Text Box 29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7" name="Text Box 29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8" name="Text Box 29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399" name="Text Box 29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0" name="Text Box 29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1" name="Text Box 29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2" name="Text Box 29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3" name="Text Box 29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4" name="Text Box 29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5" name="Text Box 29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6" name="Text Box 29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7" name="Text Box 29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8" name="Text Box 29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09" name="Text Box 29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0" name="Text Box 29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1" name="Text Box 29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2" name="Text Box 29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3" name="Text Box 29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4" name="Text Box 29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5" name="Text Box 29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6" name="Text Box 29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7" name="Text Box 29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8" name="Text Box 29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19" name="Text Box 29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0" name="Text Box 29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1" name="Text Box 29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2" name="Text Box 29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3" name="Text Box 29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4" name="Text Box 29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5" name="Text Box 29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6" name="Text Box 29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7" name="Text Box 29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8" name="Text Box 29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29" name="Text Box 29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0" name="Text Box 30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1" name="Text Box 30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2" name="Text Box 30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3" name="Text Box 30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4" name="Text Box 30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5" name="Text Box 30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6" name="Text Box 30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7" name="Text Box 30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8" name="Text Box 30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39" name="Text Box 30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0" name="Text Box 30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1" name="Text Box 30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2" name="Text Box 30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3" name="Text Box 30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4" name="Text Box 30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5" name="Text Box 30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6" name="Text Box 30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7" name="Text Box 30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8" name="Text Box 30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49" name="Text Box 30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0" name="Text Box 30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1" name="Text Box 30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2" name="Text Box 30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3" name="Text Box 30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4" name="Text Box 30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5" name="Text Box 30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6" name="Text Box 30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7" name="Text Box 30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8" name="Text Box 30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59" name="Text Box 30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0" name="Text Box 30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1" name="Text Box 30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2" name="Text Box 30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3" name="Text Box 30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4" name="Text Box 30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5" name="Text Box 30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6" name="Text Box 30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7" name="Text Box 30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8" name="Text Box 30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69" name="Text Box 30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0" name="Text Box 30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1" name="Text Box 30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2" name="Text Box 30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3" name="Text Box 30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4" name="Text Box 30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5" name="Text Box 30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6" name="Text Box 30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7" name="Text Box 30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8" name="Text Box 30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79" name="Text Box 30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0" name="Text Box 30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1" name="Text Box 30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2" name="Text Box 30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3" name="Text Box 30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4" name="Text Box 30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5" name="Text Box 30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6" name="Text Box 30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7" name="Text Box 30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8" name="Text Box 30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89" name="Text Box 30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0" name="Text Box 30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1" name="Text Box 30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2" name="Text Box 30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3" name="Text Box 30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4" name="Text Box 30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5" name="Text Box 30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6" name="Text Box 30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7" name="Text Box 30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8" name="Text Box 30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499" name="Text Box 30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0" name="Text Box 30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1" name="Text Box 30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2" name="Text Box 30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3" name="Text Box 30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4" name="Text Box 30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5" name="Text Box 30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6" name="Text Box 30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7" name="Text Box 30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8" name="Text Box 30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09" name="Text Box 30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0" name="Text Box 30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1" name="Text Box 30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2" name="Text Box 30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3" name="Text Box 30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4" name="Text Box 30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5" name="Text Box 30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6" name="Text Box 30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7" name="Text Box 30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8" name="Text Box 30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19" name="Text Box 30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0" name="Text Box 30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1" name="Text Box 30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2" name="Text Box 30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3" name="Text Box 30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4" name="Text Box 30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5" name="Text Box 30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6" name="Text Box 30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7" name="Text Box 30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8" name="Text Box 30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29" name="Text Box 30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0" name="Text Box 31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1" name="Text Box 31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2" name="Text Box 31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3" name="Text Box 31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4" name="Text Box 31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5" name="Text Box 31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6" name="Text Box 31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7" name="Text Box 31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8" name="Text Box 31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39" name="Text Box 31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0" name="Text Box 31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1" name="Text Box 31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2" name="Text Box 31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3" name="Text Box 31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4" name="Text Box 31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5" name="Text Box 31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6" name="Text Box 31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7" name="Text Box 31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8" name="Text Box 31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49" name="Text Box 31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0" name="Text Box 31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1" name="Text Box 31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2" name="Text Box 31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3" name="Text Box 31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4" name="Text Box 31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5" name="Text Box 31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6" name="Text Box 31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7" name="Text Box 31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8" name="Text Box 31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59" name="Text Box 31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0" name="Text Box 31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1" name="Text Box 31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2" name="Text Box 31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3" name="Text Box 31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4" name="Text Box 31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5" name="Text Box 31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6" name="Text Box 31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7" name="Text Box 31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8" name="Text Box 31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69" name="Text Box 31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0" name="Text Box 31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1" name="Text Box 31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2" name="Text Box 31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3" name="Text Box 31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4" name="Text Box 31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5" name="Text Box 31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6" name="Text Box 31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7" name="Text Box 31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8" name="Text Box 31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79" name="Text Box 31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0" name="Text Box 31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1" name="Text Box 31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2" name="Text Box 31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3" name="Text Box 31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4" name="Text Box 31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5" name="Text Box 31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6" name="Text Box 31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7" name="Text Box 31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8" name="Text Box 31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89" name="Text Box 31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0" name="Text Box 31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1" name="Text Box 31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2" name="Text Box 31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3" name="Text Box 31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4" name="Text Box 31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5" name="Text Box 31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6" name="Text Box 31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7" name="Text Box 31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8" name="Text Box 31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599" name="Text Box 31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0" name="Text Box 31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1" name="Text Box 31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2" name="Text Box 31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3" name="Text Box 31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4" name="Text Box 31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5" name="Text Box 31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6" name="Text Box 31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7" name="Text Box 31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8" name="Text Box 31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09" name="Text Box 31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0" name="Text Box 31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1" name="Text Box 31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2" name="Text Box 31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3" name="Text Box 31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4" name="Text Box 31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5" name="Text Box 31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6" name="Text Box 31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7" name="Text Box 31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8" name="Text Box 31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19" name="Text Box 31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0" name="Text Box 31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1" name="Text Box 31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2" name="Text Box 31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3" name="Text Box 31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4" name="Text Box 31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5" name="Text Box 31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6" name="Text Box 31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7" name="Text Box 31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8" name="Text Box 31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29" name="Text Box 31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0" name="Text Box 32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1" name="Text Box 32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2" name="Text Box 32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3" name="Text Box 32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4" name="Text Box 32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5" name="Text Box 32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6" name="Text Box 32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7" name="Text Box 32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8" name="Text Box 32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39" name="Text Box 32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0" name="Text Box 32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1" name="Text Box 32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2" name="Text Box 32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3" name="Text Box 32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4" name="Text Box 32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5" name="Text Box 32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6" name="Text Box 32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7" name="Text Box 32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8" name="Text Box 32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49" name="Text Box 32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0" name="Text Box 32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1" name="Text Box 32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2" name="Text Box 32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3" name="Text Box 32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4" name="Text Box 32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5" name="Text Box 32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6" name="Text Box 32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7" name="Text Box 32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8" name="Text Box 32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59" name="Text Box 32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0" name="Text Box 32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1" name="Text Box 32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2" name="Text Box 32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3" name="Text Box 32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4" name="Text Box 32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5" name="Text Box 32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6" name="Text Box 32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7" name="Text Box 32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8" name="Text Box 32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69" name="Text Box 32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0" name="Text Box 32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1" name="Text Box 32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2" name="Text Box 32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3" name="Text Box 32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4" name="Text Box 32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5" name="Text Box 32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6" name="Text Box 32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7" name="Text Box 32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8" name="Text Box 32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79" name="Text Box 32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0" name="Text Box 32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1" name="Text Box 32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2" name="Text Box 32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3" name="Text Box 32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4" name="Text Box 32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5" name="Text Box 32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6" name="Text Box 32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7" name="Text Box 32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8" name="Text Box 32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89" name="Text Box 32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0" name="Text Box 32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1" name="Text Box 32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2" name="Text Box 32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3" name="Text Box 32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4" name="Text Box 32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5" name="Text Box 32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6" name="Text Box 32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7" name="Text Box 32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8" name="Text Box 32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699" name="Text Box 32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0" name="Text Box 32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1" name="Text Box 32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2" name="Text Box 32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3" name="Text Box 32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4" name="Text Box 32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5" name="Text Box 32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6" name="Text Box 32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7" name="Text Box 32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8" name="Text Box 32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09" name="Text Box 32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0" name="Text Box 32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1" name="Text Box 32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2" name="Text Box 32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3" name="Text Box 32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4" name="Text Box 32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5" name="Text Box 32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6" name="Text Box 32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7" name="Text Box 32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8" name="Text Box 32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19" name="Text Box 32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0" name="Text Box 32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1" name="Text Box 32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2" name="Text Box 32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3" name="Text Box 32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4" name="Text Box 32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5" name="Text Box 32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6" name="Text Box 32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7" name="Text Box 32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8" name="Text Box 32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29" name="Text Box 32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0" name="Text Box 33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1" name="Text Box 33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2" name="Text Box 33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3" name="Text Box 33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4" name="Text Box 33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5" name="Text Box 33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6" name="Text Box 33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7" name="Text Box 33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8" name="Text Box 33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39" name="Text Box 33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0" name="Text Box 33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1" name="Text Box 33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2" name="Text Box 33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3" name="Text Box 33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4" name="Text Box 33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5" name="Text Box 33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6" name="Text Box 33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7" name="Text Box 33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8" name="Text Box 33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49" name="Text Box 33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0" name="Text Box 33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1" name="Text Box 33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2" name="Text Box 33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3" name="Text Box 33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4" name="Text Box 33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5" name="Text Box 33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6" name="Text Box 33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7" name="Text Box 33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8" name="Text Box 33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59" name="Text Box 33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0" name="Text Box 33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1" name="Text Box 33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2" name="Text Box 33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3" name="Text Box 33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4" name="Text Box 33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5" name="Text Box 33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6" name="Text Box 33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7" name="Text Box 33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8" name="Text Box 33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69" name="Text Box 33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0" name="Text Box 33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1" name="Text Box 33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2" name="Text Box 33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3" name="Text Box 33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4" name="Text Box 33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5" name="Text Box 33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6" name="Text Box 33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7" name="Text Box 33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8" name="Text Box 33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79" name="Text Box 33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0" name="Text Box 33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1" name="Text Box 33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2" name="Text Box 33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3" name="Text Box 33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4" name="Text Box 33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5" name="Text Box 33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6" name="Text Box 33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7" name="Text Box 33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8" name="Text Box 33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89" name="Text Box 33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0" name="Text Box 33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1" name="Text Box 33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2" name="Text Box 33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3" name="Text Box 33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4" name="Text Box 33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5" name="Text Box 33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6" name="Text Box 33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7" name="Text Box 33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8" name="Text Box 33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799" name="Text Box 33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0" name="Text Box 33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1" name="Text Box 33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2" name="Text Box 33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3" name="Text Box 33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4" name="Text Box 33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5" name="Text Box 33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6" name="Text Box 33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7" name="Text Box 33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8" name="Text Box 33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09" name="Text Box 33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0" name="Text Box 33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1" name="Text Box 33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2" name="Text Box 33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3" name="Text Box 33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4" name="Text Box 33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5" name="Text Box 33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6" name="Text Box 33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7" name="Text Box 33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8" name="Text Box 33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19" name="Text Box 33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0" name="Text Box 33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1" name="Text Box 33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2" name="Text Box 33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3" name="Text Box 33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4" name="Text Box 33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5" name="Text Box 33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6" name="Text Box 33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7" name="Text Box 33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8" name="Text Box 33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29" name="Text Box 33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0" name="Text Box 34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1" name="Text Box 34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2" name="Text Box 34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3" name="Text Box 34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4" name="Text Box 34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5" name="Text Box 34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6" name="Text Box 34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7" name="Text Box 34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8" name="Text Box 34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39" name="Text Box 34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0" name="Text Box 34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1" name="Text Box 34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2" name="Text Box 34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3" name="Text Box 34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4" name="Text Box 34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5" name="Text Box 34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6" name="Text Box 34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7" name="Text Box 34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8" name="Text Box 34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49" name="Text Box 34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0" name="Text Box 34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1" name="Text Box 34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2" name="Text Box 34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3" name="Text Box 34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4" name="Text Box 34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5" name="Text Box 34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6" name="Text Box 34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7" name="Text Box 34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8" name="Text Box 34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59" name="Text Box 34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0" name="Text Box 34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1" name="Text Box 34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2" name="Text Box 34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3" name="Text Box 34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4" name="Text Box 34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5" name="Text Box 34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6" name="Text Box 34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7" name="Text Box 34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8" name="Text Box 34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69" name="Text Box 34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0" name="Text Box 34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1" name="Text Box 34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2" name="Text Box 34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3" name="Text Box 34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4" name="Text Box 34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5" name="Text Box 34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6" name="Text Box 34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7" name="Text Box 34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8" name="Text Box 34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79" name="Text Box 34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0" name="Text Box 34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1" name="Text Box 34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2" name="Text Box 34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3" name="Text Box 34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4" name="Text Box 34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5" name="Text Box 34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6" name="Text Box 34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7" name="Text Box 34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8" name="Text Box 34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89" name="Text Box 34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0" name="Text Box 34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1" name="Text Box 34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2" name="Text Box 34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3" name="Text Box 34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4" name="Text Box 34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5" name="Text Box 34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6" name="Text Box 34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7" name="Text Box 34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8" name="Text Box 34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899" name="Text Box 34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0" name="Text Box 34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1" name="Text Box 34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2" name="Text Box 34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3" name="Text Box 34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4" name="Text Box 34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5" name="Text Box 34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6" name="Text Box 34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7" name="Text Box 34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8" name="Text Box 34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09" name="Text Box 34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0" name="Text Box 34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1" name="Text Box 34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2" name="Text Box 34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3" name="Text Box 34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4" name="Text Box 34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5" name="Text Box 34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6" name="Text Box 34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7" name="Text Box 34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8" name="Text Box 34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19" name="Text Box 34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0" name="Text Box 34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1" name="Text Box 34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2" name="Text Box 34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3" name="Text Box 34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4" name="Text Box 34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5" name="Text Box 34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6" name="Text Box 34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7" name="Text Box 34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8" name="Text Box 34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29" name="Text Box 34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0" name="Text Box 35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1" name="Text Box 35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2" name="Text Box 35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3" name="Text Box 35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4" name="Text Box 35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5" name="Text Box 35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6" name="Text Box 35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7" name="Text Box 35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8" name="Text Box 35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39" name="Text Box 35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0" name="Text Box 35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1" name="Text Box 35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2" name="Text Box 35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3" name="Text Box 35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4" name="Text Box 35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5" name="Text Box 35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6" name="Text Box 35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7" name="Text Box 35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8" name="Text Box 35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49" name="Text Box 35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0" name="Text Box 35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1" name="Text Box 35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2" name="Text Box 35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3" name="Text Box 35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4" name="Text Box 35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5" name="Text Box 35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6" name="Text Box 35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7" name="Text Box 35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8" name="Text Box 35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59" name="Text Box 35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0" name="Text Box 35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1" name="Text Box 35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2" name="Text Box 35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3" name="Text Box 35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4" name="Text Box 35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5" name="Text Box 35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6" name="Text Box 35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7" name="Text Box 35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8" name="Text Box 35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69" name="Text Box 35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0" name="Text Box 35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1" name="Text Box 35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2" name="Text Box 35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3" name="Text Box 35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4" name="Text Box 35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5" name="Text Box 35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6" name="Text Box 35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7" name="Text Box 35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8" name="Text Box 35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79" name="Text Box 35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0" name="Text Box 35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1" name="Text Box 35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2" name="Text Box 35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3" name="Text Box 35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4" name="Text Box 35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5" name="Text Box 35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6" name="Text Box 35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7" name="Text Box 35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8" name="Text Box 35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89" name="Text Box 35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0" name="Text Box 35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1" name="Text Box 35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2" name="Text Box 35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3" name="Text Box 35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4" name="Text Box 35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5" name="Text Box 35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6" name="Text Box 35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7" name="Text Box 35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8" name="Text Box 35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1999" name="Text Box 35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0" name="Text Box 35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1" name="Text Box 35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2" name="Text Box 35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3" name="Text Box 35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4" name="Text Box 35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5" name="Text Box 35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6" name="Text Box 35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7" name="Text Box 35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8" name="Text Box 35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09" name="Text Box 35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0" name="Text Box 35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1" name="Text Box 35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2" name="Text Box 35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3" name="Text Box 35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4" name="Text Box 35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5" name="Text Box 35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6" name="Text Box 35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7" name="Text Box 35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8" name="Text Box 35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19" name="Text Box 35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0" name="Text Box 35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1" name="Text Box 35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2" name="Text Box 35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3" name="Text Box 35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4" name="Text Box 35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5" name="Text Box 35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6" name="Text Box 35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7" name="Text Box 35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8" name="Text Box 35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29" name="Text Box 35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0" name="Text Box 36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1" name="Text Box 36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2" name="Text Box 36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3" name="Text Box 36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4" name="Text Box 36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5" name="Text Box 36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6" name="Text Box 36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7" name="Text Box 36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8" name="Text Box 36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39" name="Text Box 36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0" name="Text Box 36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1" name="Text Box 36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2" name="Text Box 36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3" name="Text Box 36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4" name="Text Box 36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5" name="Text Box 36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6" name="Text Box 36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7" name="Text Box 36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8" name="Text Box 36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49" name="Text Box 36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0" name="Text Box 36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1" name="Text Box 36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2" name="Text Box 36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3" name="Text Box 36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4" name="Text Box 36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5" name="Text Box 36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6" name="Text Box 36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7" name="Text Box 36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8" name="Text Box 36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59" name="Text Box 36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0" name="Text Box 36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1" name="Text Box 36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2" name="Text Box 36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3" name="Text Box 36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4" name="Text Box 36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5" name="Text Box 36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6" name="Text Box 36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7" name="Text Box 36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8" name="Text Box 36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69" name="Text Box 36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0" name="Text Box 36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1" name="Text Box 36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2" name="Text Box 36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3" name="Text Box 36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4" name="Text Box 36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5" name="Text Box 36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6" name="Text Box 36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7" name="Text Box 36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8" name="Text Box 36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79" name="Text Box 36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0" name="Text Box 36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1" name="Text Box 36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2" name="Text Box 36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3" name="Text Box 36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4" name="Text Box 36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5" name="Text Box 36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6" name="Text Box 36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7" name="Text Box 36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8" name="Text Box 36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89" name="Text Box 36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0" name="Text Box 36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1" name="Text Box 36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2" name="Text Box 36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3" name="Text Box 36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4" name="Text Box 36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5" name="Text Box 36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6" name="Text Box 36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7" name="Text Box 36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8" name="Text Box 36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099" name="Text Box 36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0" name="Text Box 36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1" name="Text Box 36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2" name="Text Box 36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3" name="Text Box 36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4" name="Text Box 36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5" name="Text Box 36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6" name="Text Box 36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7" name="Text Box 36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8" name="Text Box 36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09" name="Text Box 36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0" name="Text Box 36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1" name="Text Box 36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2" name="Text Box 36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3" name="Text Box 36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4" name="Text Box 36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5" name="Text Box 36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6" name="Text Box 36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7" name="Text Box 36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8" name="Text Box 36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19" name="Text Box 36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0" name="Text Box 36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1" name="Text Box 36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2" name="Text Box 36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3" name="Text Box 36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4" name="Text Box 36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5" name="Text Box 36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6" name="Text Box 36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7" name="Text Box 36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8" name="Text Box 36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29" name="Text Box 36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0" name="Text Box 37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1" name="Text Box 37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2" name="Text Box 37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3" name="Text Box 37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4" name="Text Box 37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5" name="Text Box 37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6" name="Text Box 37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7" name="Text Box 37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8" name="Text Box 37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39" name="Text Box 37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0" name="Text Box 37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1" name="Text Box 37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2" name="Text Box 37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3" name="Text Box 37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4" name="Text Box 37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5" name="Text Box 37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6" name="Text Box 37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7" name="Text Box 37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8" name="Text Box 37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49" name="Text Box 37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0" name="Text Box 37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1" name="Text Box 37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2" name="Text Box 37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3" name="Text Box 37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4" name="Text Box 37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5" name="Text Box 37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6" name="Text Box 37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7" name="Text Box 37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8" name="Text Box 37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59" name="Text Box 37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0" name="Text Box 37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1" name="Text Box 37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2" name="Text Box 37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3" name="Text Box 37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4" name="Text Box 37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5" name="Text Box 37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6" name="Text Box 37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7" name="Text Box 37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8" name="Text Box 37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69" name="Text Box 37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0" name="Text Box 37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1" name="Text Box 37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2" name="Text Box 37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3" name="Text Box 37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4" name="Text Box 37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5" name="Text Box 37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6" name="Text Box 37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7" name="Text Box 37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8" name="Text Box 37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79" name="Text Box 37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0" name="Text Box 37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1" name="Text Box 37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2" name="Text Box 37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3" name="Text Box 37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4" name="Text Box 37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5" name="Text Box 37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6" name="Text Box 37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7" name="Text Box 37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8" name="Text Box 37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89" name="Text Box 37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0" name="Text Box 37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1" name="Text Box 37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2" name="Text Box 37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3" name="Text Box 37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4" name="Text Box 37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5" name="Text Box 37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6" name="Text Box 37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7" name="Text Box 37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8" name="Text Box 37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199" name="Text Box 37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0" name="Text Box 37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1" name="Text Box 37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2" name="Text Box 37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3" name="Text Box 37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4" name="Text Box 37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5" name="Text Box 37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6" name="Text Box 37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7" name="Text Box 37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8" name="Text Box 37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09" name="Text Box 37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0" name="Text Box 37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1" name="Text Box 37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2" name="Text Box 37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3" name="Text Box 37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4" name="Text Box 37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5" name="Text Box 37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6" name="Text Box 37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7" name="Text Box 37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8" name="Text Box 37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19" name="Text Box 37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0" name="Text Box 37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1" name="Text Box 37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2" name="Text Box 37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3" name="Text Box 37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4" name="Text Box 37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5" name="Text Box 37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6" name="Text Box 37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7" name="Text Box 37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8" name="Text Box 37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29" name="Text Box 37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0" name="Text Box 38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1" name="Text Box 38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2" name="Text Box 38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3" name="Text Box 38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4" name="Text Box 38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5" name="Text Box 38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6" name="Text Box 38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7" name="Text Box 38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8" name="Text Box 38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39" name="Text Box 38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0" name="Text Box 38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1" name="Text Box 38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2" name="Text Box 38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3" name="Text Box 38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4" name="Text Box 38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5" name="Text Box 38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6" name="Text Box 38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7" name="Text Box 38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8" name="Text Box 38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49" name="Text Box 38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0" name="Text Box 38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1" name="Text Box 38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2" name="Text Box 38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3" name="Text Box 38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4" name="Text Box 38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5" name="Text Box 38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6" name="Text Box 38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7" name="Text Box 38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8" name="Text Box 38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59" name="Text Box 38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0" name="Text Box 38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1" name="Text Box 38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2" name="Text Box 38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3" name="Text Box 38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4" name="Text Box 38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5" name="Text Box 38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6" name="Text Box 38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7" name="Text Box 38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8" name="Text Box 38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69" name="Text Box 38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0" name="Text Box 38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1" name="Text Box 38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2" name="Text Box 38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3" name="Text Box 38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4" name="Text Box 38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5" name="Text Box 38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6" name="Text Box 38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7" name="Text Box 38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8" name="Text Box 38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79" name="Text Box 38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0" name="Text Box 38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1" name="Text Box 38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2" name="Text Box 38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3" name="Text Box 38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4" name="Text Box 38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5" name="Text Box 38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6" name="Text Box 38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7" name="Text Box 38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8" name="Text Box 38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89" name="Text Box 38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0" name="Text Box 38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1" name="Text Box 38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2" name="Text Box 38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3" name="Text Box 38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4" name="Text Box 38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5" name="Text Box 38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6" name="Text Box 38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7" name="Text Box 38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8" name="Text Box 38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299" name="Text Box 38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0" name="Text Box 38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1" name="Text Box 38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2" name="Text Box 38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3" name="Text Box 38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4" name="Text Box 38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5" name="Text Box 38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6" name="Text Box 38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7" name="Text Box 38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8" name="Text Box 38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09" name="Text Box 38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0" name="Text Box 38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1" name="Text Box 38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2" name="Text Box 38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3" name="Text Box 38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4" name="Text Box 38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5" name="Text Box 38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6" name="Text Box 38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7" name="Text Box 38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8" name="Text Box 38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19" name="Text Box 38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0" name="Text Box 38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1" name="Text Box 38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2" name="Text Box 38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3" name="Text Box 38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4" name="Text Box 38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5" name="Text Box 38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6" name="Text Box 38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7" name="Text Box 38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8" name="Text Box 38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29" name="Text Box 38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0" name="Text Box 39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1" name="Text Box 39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2" name="Text Box 39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3" name="Text Box 39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4" name="Text Box 39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5" name="Text Box 39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6" name="Text Box 39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7" name="Text Box 39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8" name="Text Box 39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39" name="Text Box 39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0" name="Text Box 39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1" name="Text Box 39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2" name="Text Box 39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3" name="Text Box 39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4" name="Text Box 39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5" name="Text Box 39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6" name="Text Box 39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7" name="Text Box 39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8" name="Text Box 39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49" name="Text Box 39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0" name="Text Box 39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1" name="Text Box 39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2" name="Text Box 39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3" name="Text Box 39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4" name="Text Box 39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5" name="Text Box 39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6" name="Text Box 39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7" name="Text Box 39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8" name="Text Box 39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59" name="Text Box 39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0" name="Text Box 39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1" name="Text Box 39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2" name="Text Box 39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3" name="Text Box 39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4" name="Text Box 39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5" name="Text Box 39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6" name="Text Box 39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7" name="Text Box 39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8" name="Text Box 39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69" name="Text Box 39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0" name="Text Box 39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1" name="Text Box 39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2" name="Text Box 39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3" name="Text Box 39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4" name="Text Box 39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5" name="Text Box 39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6" name="Text Box 39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7" name="Text Box 39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8" name="Text Box 39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79" name="Text Box 39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0" name="Text Box 39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1" name="Text Box 39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2" name="Text Box 39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3" name="Text Box 39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4" name="Text Box 39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5" name="Text Box 39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6" name="Text Box 39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7" name="Text Box 39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8" name="Text Box 39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89" name="Text Box 39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0" name="Text Box 39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1" name="Text Box 39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2" name="Text Box 39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3" name="Text Box 39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4" name="Text Box 39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5" name="Text Box 39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6" name="Text Box 39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7" name="Text Box 39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8" name="Text Box 39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399" name="Text Box 39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0" name="Text Box 39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1" name="Text Box 39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2" name="Text Box 39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3" name="Text Box 39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4" name="Text Box 39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5" name="Text Box 39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6" name="Text Box 39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7" name="Text Box 39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8" name="Text Box 39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09" name="Text Box 39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0" name="Text Box 39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1" name="Text Box 39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2" name="Text Box 39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3" name="Text Box 39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4" name="Text Box 39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5" name="Text Box 39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6" name="Text Box 39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7" name="Text Box 39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8" name="Text Box 39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19" name="Text Box 39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0" name="Text Box 39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1" name="Text Box 39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2" name="Text Box 39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3" name="Text Box 39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4" name="Text Box 39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5" name="Text Box 39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6" name="Text Box 39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7" name="Text Box 39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8" name="Text Box 39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29" name="Text Box 39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0" name="Text Box 40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1" name="Text Box 40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2" name="Text Box 40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3" name="Text Box 40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4" name="Text Box 40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5" name="Text Box 40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6" name="Text Box 40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7" name="Text Box 40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8" name="Text Box 40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39" name="Text Box 40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0" name="Text Box 40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1" name="Text Box 40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2" name="Text Box 40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3" name="Text Box 40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4" name="Text Box 40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5" name="Text Box 40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6" name="Text Box 40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7" name="Text Box 40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8" name="Text Box 40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49" name="Text Box 40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0" name="Text Box 40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1" name="Text Box 40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2" name="Text Box 40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3" name="Text Box 40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4" name="Text Box 40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5" name="Text Box 40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6" name="Text Box 40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7" name="Text Box 40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8" name="Text Box 40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59" name="Text Box 40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0" name="Text Box 40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1" name="Text Box 40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2" name="Text Box 40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3" name="Text Box 40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4" name="Text Box 40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5" name="Text Box 40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6" name="Text Box 40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7" name="Text Box 40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8" name="Text Box 40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69" name="Text Box 40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0" name="Text Box 40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1" name="Text Box 40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2" name="Text Box 40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3" name="Text Box 40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4" name="Text Box 40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5" name="Text Box 40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6" name="Text Box 40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7" name="Text Box 40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8" name="Text Box 40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79" name="Text Box 40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0" name="Text Box 40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1" name="Text Box 40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2" name="Text Box 40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3" name="Text Box 40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4" name="Text Box 40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5" name="Text Box 40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6" name="Text Box 40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7" name="Text Box 40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8" name="Text Box 40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89" name="Text Box 40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0" name="Text Box 40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1" name="Text Box 40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2" name="Text Box 40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3" name="Text Box 40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4" name="Text Box 40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5" name="Text Box 40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6" name="Text Box 40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7" name="Text Box 40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8" name="Text Box 40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499" name="Text Box 40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0" name="Text Box 40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1" name="Text Box 40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2" name="Text Box 40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3" name="Text Box 40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4" name="Text Box 40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5" name="Text Box 40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6" name="Text Box 40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7" name="Text Box 40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8" name="Text Box 40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09" name="Text Box 40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0" name="Text Box 40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1" name="Text Box 40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2" name="Text Box 40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3" name="Text Box 40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4" name="Text Box 40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5" name="Text Box 40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6" name="Text Box 40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7" name="Text Box 40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8" name="Text Box 40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19" name="Text Box 40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0" name="Text Box 40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1" name="Text Box 40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2" name="Text Box 40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3" name="Text Box 40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4" name="Text Box 40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5" name="Text Box 40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6" name="Text Box 40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7" name="Text Box 40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8" name="Text Box 40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29" name="Text Box 40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0" name="Text Box 41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1" name="Text Box 41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2" name="Text Box 41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3" name="Text Box 41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4" name="Text Box 41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5" name="Text Box 41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6" name="Text Box 41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7" name="Text Box 41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8" name="Text Box 41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39" name="Text Box 41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0" name="Text Box 41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1" name="Text Box 41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2" name="Text Box 41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3" name="Text Box 41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4" name="Text Box 41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5" name="Text Box 41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6" name="Text Box 41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7" name="Text Box 41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8" name="Text Box 41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49" name="Text Box 41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0" name="Text Box 41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1" name="Text Box 41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2" name="Text Box 41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3" name="Text Box 41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4" name="Text Box 41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5" name="Text Box 41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6" name="Text Box 41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7" name="Text Box 41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8" name="Text Box 41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59" name="Text Box 41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0" name="Text Box 41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1" name="Text Box 41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2" name="Text Box 41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3" name="Text Box 41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4" name="Text Box 41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5" name="Text Box 41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6" name="Text Box 41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7" name="Text Box 41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8" name="Text Box 41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69" name="Text Box 41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0" name="Text Box 41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1" name="Text Box 41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2" name="Text Box 41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3" name="Text Box 41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4" name="Text Box 41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5" name="Text Box 41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6" name="Text Box 41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7" name="Text Box 41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8" name="Text Box 41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79" name="Text Box 41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0" name="Text Box 41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1" name="Text Box 41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2" name="Text Box 41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3" name="Text Box 41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4" name="Text Box 41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5" name="Text Box 41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6" name="Text Box 41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7" name="Text Box 41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8" name="Text Box 41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89" name="Text Box 41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0" name="Text Box 41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1" name="Text Box 41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2" name="Text Box 41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3" name="Text Box 41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4" name="Text Box 41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5" name="Text Box 41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6" name="Text Box 41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7" name="Text Box 41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8" name="Text Box 41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599" name="Text Box 41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0" name="Text Box 41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1" name="Text Box 41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2" name="Text Box 41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3" name="Text Box 41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4" name="Text Box 41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5" name="Text Box 41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6" name="Text Box 41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7" name="Text Box 41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8" name="Text Box 41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09" name="Text Box 41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0" name="Text Box 41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1" name="Text Box 41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2" name="Text Box 41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3" name="Text Box 41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4" name="Text Box 41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5" name="Text Box 41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6" name="Text Box 41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7" name="Text Box 41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8" name="Text Box 41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19" name="Text Box 41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0" name="Text Box 41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1" name="Text Box 41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2" name="Text Box 41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3" name="Text Box 41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4" name="Text Box 41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5" name="Text Box 41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6" name="Text Box 41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7" name="Text Box 41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8" name="Text Box 41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29" name="Text Box 41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0" name="Text Box 42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1" name="Text Box 42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2" name="Text Box 42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3" name="Text Box 42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4" name="Text Box 42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5" name="Text Box 42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6" name="Text Box 42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7" name="Text Box 42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8" name="Text Box 42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39" name="Text Box 42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0" name="Text Box 42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1" name="Text Box 42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2" name="Text Box 42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3" name="Text Box 42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4" name="Text Box 42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5" name="Text Box 42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6" name="Text Box 42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7" name="Text Box 42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8" name="Text Box 42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49" name="Text Box 42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0" name="Text Box 42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1" name="Text Box 42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2" name="Text Box 42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3" name="Text Box 42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4" name="Text Box 42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5" name="Text Box 42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6" name="Text Box 42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7" name="Text Box 42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8" name="Text Box 42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59" name="Text Box 42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0" name="Text Box 42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1" name="Text Box 42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2" name="Text Box 42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3" name="Text Box 42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4" name="Text Box 42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5" name="Text Box 42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6" name="Text Box 42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7" name="Text Box 42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8" name="Text Box 42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69" name="Text Box 42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0" name="Text Box 42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1" name="Text Box 42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2" name="Text Box 42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3" name="Text Box 42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4" name="Text Box 42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5" name="Text Box 42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6" name="Text Box 42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7" name="Text Box 42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8" name="Text Box 42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79" name="Text Box 42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0" name="Text Box 42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1" name="Text Box 42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2" name="Text Box 42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3" name="Text Box 42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4" name="Text Box 42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5" name="Text Box 42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6" name="Text Box 42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7" name="Text Box 42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8" name="Text Box 42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89" name="Text Box 42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0" name="Text Box 42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1" name="Text Box 42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2" name="Text Box 42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3" name="Text Box 42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4" name="Text Box 42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5" name="Text Box 42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6" name="Text Box 42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7" name="Text Box 42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8" name="Text Box 42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699" name="Text Box 42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0" name="Text Box 42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1" name="Text Box 42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2" name="Text Box 42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3" name="Text Box 42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4" name="Text Box 42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5" name="Text Box 42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6" name="Text Box 42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7" name="Text Box 42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8" name="Text Box 42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09" name="Text Box 42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0" name="Text Box 42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1" name="Text Box 42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2" name="Text Box 42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3" name="Text Box 42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4" name="Text Box 42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5" name="Text Box 42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6" name="Text Box 42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7" name="Text Box 42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8" name="Text Box 42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19" name="Text Box 42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0" name="Text Box 42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1" name="Text Box 42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2" name="Text Box 42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3" name="Text Box 42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4" name="Text Box 42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5" name="Text Box 42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6" name="Text Box 42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7" name="Text Box 42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8" name="Text Box 42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29" name="Text Box 42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0" name="Text Box 43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1" name="Text Box 43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2" name="Text Box 43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3" name="Text Box 43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4" name="Text Box 43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5" name="Text Box 43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6" name="Text Box 43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7" name="Text Box 43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8" name="Text Box 43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39" name="Text Box 43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0" name="Text Box 43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1" name="Text Box 43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2" name="Text Box 43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3" name="Text Box 43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4" name="Text Box 43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5" name="Text Box 43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6" name="Text Box 43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7" name="Text Box 43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8" name="Text Box 43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49" name="Text Box 43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0" name="Text Box 43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1" name="Text Box 43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2" name="Text Box 43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3" name="Text Box 43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4" name="Text Box 43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5" name="Text Box 43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6" name="Text Box 43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7" name="Text Box 43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8" name="Text Box 43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59" name="Text Box 43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0" name="Text Box 43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1" name="Text Box 43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2" name="Text Box 43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3" name="Text Box 43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4" name="Text Box 43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5" name="Text Box 43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6" name="Text Box 43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7" name="Text Box 43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8" name="Text Box 43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69" name="Text Box 43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0" name="Text Box 43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1" name="Text Box 43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2" name="Text Box 43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3" name="Text Box 43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4" name="Text Box 43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5" name="Text Box 43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6" name="Text Box 43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7" name="Text Box 43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8" name="Text Box 43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79" name="Text Box 43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0" name="Text Box 43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1" name="Text Box 43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2" name="Text Box 43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3" name="Text Box 43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4" name="Text Box 43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5" name="Text Box 43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6" name="Text Box 43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7" name="Text Box 43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8" name="Text Box 43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89" name="Text Box 43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0" name="Text Box 43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1" name="Text Box 43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2" name="Text Box 43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3" name="Text Box 43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4" name="Text Box 43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5" name="Text Box 43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6" name="Text Box 43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7" name="Text Box 43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8" name="Text Box 43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799" name="Text Box 43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0" name="Text Box 43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1" name="Text Box 43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2" name="Text Box 43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3" name="Text Box 43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4" name="Text Box 43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5" name="Text Box 43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6" name="Text Box 43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7" name="Text Box 43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8" name="Text Box 43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09" name="Text Box 43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0" name="Text Box 43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1" name="Text Box 43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2" name="Text Box 43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3" name="Text Box 43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4" name="Text Box 43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5" name="Text Box 43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6" name="Text Box 43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7" name="Text Box 43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8" name="Text Box 43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19" name="Text Box 43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0" name="Text Box 43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1" name="Text Box 43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2" name="Text Box 43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3" name="Text Box 43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4" name="Text Box 43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5" name="Text Box 43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6" name="Text Box 43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7" name="Text Box 43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8" name="Text Box 43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29" name="Text Box 43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0" name="Text Box 44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1" name="Text Box 44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2" name="Text Box 44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3" name="Text Box 44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4" name="Text Box 44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5" name="Text Box 44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6" name="Text Box 44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7" name="Text Box 44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8" name="Text Box 44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39" name="Text Box 44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0" name="Text Box 44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1" name="Text Box 44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2" name="Text Box 44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3" name="Text Box 44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4" name="Text Box 44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5" name="Text Box 44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6" name="Text Box 44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7" name="Text Box 44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8" name="Text Box 44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49" name="Text Box 44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0" name="Text Box 44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1" name="Text Box 44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2" name="Text Box 44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3" name="Text Box 44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4" name="Text Box 44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5" name="Text Box 44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6" name="Text Box 44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7" name="Text Box 44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8" name="Text Box 44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59" name="Text Box 44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0" name="Text Box 44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1" name="Text Box 44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2" name="Text Box 44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3" name="Text Box 44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4" name="Text Box 44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5" name="Text Box 44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6" name="Text Box 44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7" name="Text Box 44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8" name="Text Box 44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69" name="Text Box 44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0" name="Text Box 44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1" name="Text Box 44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2" name="Text Box 44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3" name="Text Box 44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4" name="Text Box 44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5" name="Text Box 44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6" name="Text Box 44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7" name="Text Box 44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8" name="Text Box 44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79" name="Text Box 44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0" name="Text Box 44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1" name="Text Box 44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2" name="Text Box 44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3" name="Text Box 44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4" name="Text Box 44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5" name="Text Box 44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6" name="Text Box 44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7" name="Text Box 44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8" name="Text Box 44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89" name="Text Box 44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0" name="Text Box 44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1" name="Text Box 44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2" name="Text Box 44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3" name="Text Box 44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4" name="Text Box 44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5" name="Text Box 44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6" name="Text Box 44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7" name="Text Box 44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8" name="Text Box 44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899" name="Text Box 44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0" name="Text Box 44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1" name="Text Box 44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2" name="Text Box 44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3" name="Text Box 44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4" name="Text Box 44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5" name="Text Box 44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6" name="Text Box 44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7" name="Text Box 44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8" name="Text Box 44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09" name="Text Box 44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0" name="Text Box 44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1" name="Text Box 44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2" name="Text Box 44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3" name="Text Box 44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4" name="Text Box 44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5" name="Text Box 44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6" name="Text Box 44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7" name="Text Box 44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8" name="Text Box 44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19" name="Text Box 44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0" name="Text Box 44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1" name="Text Box 44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2" name="Text Box 44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3" name="Text Box 44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4" name="Text Box 44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5" name="Text Box 44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6" name="Text Box 44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7" name="Text Box 44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8" name="Text Box 44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29" name="Text Box 44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0" name="Text Box 45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1" name="Text Box 45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2" name="Text Box 45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3" name="Text Box 45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4" name="Text Box 45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5" name="Text Box 45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6" name="Text Box 45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7" name="Text Box 45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8" name="Text Box 45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39" name="Text Box 45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0" name="Text Box 45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1" name="Text Box 45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2" name="Text Box 45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3" name="Text Box 45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4" name="Text Box 45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5" name="Text Box 45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6" name="Text Box 45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7" name="Text Box 45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8" name="Text Box 45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49" name="Text Box 45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0" name="Text Box 45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1" name="Text Box 45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2" name="Text Box 45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3" name="Text Box 45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4" name="Text Box 45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5" name="Text Box 45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6" name="Text Box 45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7" name="Text Box 45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8" name="Text Box 45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59" name="Text Box 45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0" name="Text Box 45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1" name="Text Box 45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2" name="Text Box 45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3" name="Text Box 45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4" name="Text Box 45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5" name="Text Box 45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6" name="Text Box 45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7" name="Text Box 45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8" name="Text Box 45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69" name="Text Box 45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0" name="Text Box 45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1" name="Text Box 45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2" name="Text Box 45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3" name="Text Box 45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4" name="Text Box 45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5" name="Text Box 45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6" name="Text Box 45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7" name="Text Box 45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8" name="Text Box 45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79" name="Text Box 45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0" name="Text Box 45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1" name="Text Box 45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2" name="Text Box 45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3" name="Text Box 45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4" name="Text Box 45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5" name="Text Box 45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6" name="Text Box 45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7" name="Text Box 45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8" name="Text Box 45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89" name="Text Box 45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0" name="Text Box 45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1" name="Text Box 45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2" name="Text Box 45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3" name="Text Box 45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4" name="Text Box 45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5" name="Text Box 45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6" name="Text Box 45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7" name="Text Box 45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8" name="Text Box 45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2999" name="Text Box 45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0" name="Text Box 45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1" name="Text Box 45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2" name="Text Box 45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3" name="Text Box 45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4" name="Text Box 45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5" name="Text Box 45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6" name="Text Box 45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7" name="Text Box 45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8" name="Text Box 45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09" name="Text Box 45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0" name="Text Box 45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1" name="Text Box 45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2" name="Text Box 45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3" name="Text Box 45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4" name="Text Box 45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5" name="Text Box 45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6" name="Text Box 45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7" name="Text Box 45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8" name="Text Box 45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19" name="Text Box 45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0" name="Text Box 45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1" name="Text Box 45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2" name="Text Box 45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3" name="Text Box 45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4" name="Text Box 45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5" name="Text Box 45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6" name="Text Box 45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7" name="Text Box 45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8" name="Text Box 45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29" name="Text Box 45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0" name="Text Box 46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1" name="Text Box 46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2" name="Text Box 46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3" name="Text Box 46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4" name="Text Box 46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5" name="Text Box 46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6" name="Text Box 46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7" name="Text Box 46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8" name="Text Box 46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39" name="Text Box 46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0" name="Text Box 46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1" name="Text Box 46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2" name="Text Box 46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3" name="Text Box 46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4" name="Text Box 46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5" name="Text Box 46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6" name="Text Box 46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7" name="Text Box 46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8" name="Text Box 46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49" name="Text Box 46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0" name="Text Box 46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1" name="Text Box 46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2" name="Text Box 46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3" name="Text Box 46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4" name="Text Box 46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5" name="Text Box 46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6" name="Text Box 46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7" name="Text Box 46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8" name="Text Box 46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59" name="Text Box 46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0" name="Text Box 46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1" name="Text Box 46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2" name="Text Box 46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3" name="Text Box 46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4" name="Text Box 46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5" name="Text Box 46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6" name="Text Box 46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7" name="Text Box 46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8" name="Text Box 46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69" name="Text Box 46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0" name="Text Box 46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1" name="Text Box 46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2" name="Text Box 46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3" name="Text Box 46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4" name="Text Box 46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5" name="Text Box 46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6" name="Text Box 46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7" name="Text Box 46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8" name="Text Box 46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79" name="Text Box 46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0" name="Text Box 46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1" name="Text Box 46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2" name="Text Box 46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3" name="Text Box 46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4" name="Text Box 46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5" name="Text Box 46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6" name="Text Box 46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7" name="Text Box 46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8" name="Text Box 46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89" name="Text Box 46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0" name="Text Box 46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1" name="Text Box 46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2" name="Text Box 46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3" name="Text Box 46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4" name="Text Box 46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5" name="Text Box 46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6" name="Text Box 46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7" name="Text Box 46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8" name="Text Box 46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099" name="Text Box 46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0" name="Text Box 46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1" name="Text Box 46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2" name="Text Box 46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3" name="Text Box 46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4" name="Text Box 46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5" name="Text Box 46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6" name="Text Box 46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7" name="Text Box 46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8" name="Text Box 46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09" name="Text Box 46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0" name="Text Box 46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1" name="Text Box 46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2" name="Text Box 46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3" name="Text Box 46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4" name="Text Box 46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5" name="Text Box 46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6" name="Text Box 46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7" name="Text Box 46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8" name="Text Box 46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19" name="Text Box 46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0" name="Text Box 46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1" name="Text Box 46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2" name="Text Box 46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3" name="Text Box 46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4" name="Text Box 46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5" name="Text Box 46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6" name="Text Box 46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7" name="Text Box 46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8" name="Text Box 46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29" name="Text Box 46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0" name="Text Box 47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1" name="Text Box 47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2" name="Text Box 47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3" name="Text Box 47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4" name="Text Box 47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5" name="Text Box 47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6" name="Text Box 47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7" name="Text Box 47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8" name="Text Box 47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39" name="Text Box 47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0" name="Text Box 47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1" name="Text Box 47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2" name="Text Box 47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3" name="Text Box 47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4" name="Text Box 47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5" name="Text Box 47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6" name="Text Box 47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7" name="Text Box 47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8" name="Text Box 47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49" name="Text Box 47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0" name="Text Box 47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1" name="Text Box 47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2" name="Text Box 47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3" name="Text Box 47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4" name="Text Box 47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5" name="Text Box 47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6" name="Text Box 47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7" name="Text Box 47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8" name="Text Box 47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59" name="Text Box 47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0" name="Text Box 47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1" name="Text Box 47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2" name="Text Box 47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3" name="Text Box 47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4" name="Text Box 47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5" name="Text Box 47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6" name="Text Box 47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7" name="Text Box 47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8" name="Text Box 47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69" name="Text Box 47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0" name="Text Box 47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1" name="Text Box 47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2" name="Text Box 47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3" name="Text Box 47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4" name="Text Box 47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5" name="Text Box 47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6" name="Text Box 47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7" name="Text Box 47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8" name="Text Box 47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79" name="Text Box 47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0" name="Text Box 47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1" name="Text Box 47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2" name="Text Box 47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3" name="Text Box 47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4" name="Text Box 47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5" name="Text Box 47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6" name="Text Box 47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7" name="Text Box 47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8" name="Text Box 47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89" name="Text Box 47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0" name="Text Box 47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1" name="Text Box 47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2" name="Text Box 47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3" name="Text Box 47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4" name="Text Box 47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5" name="Text Box 47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6" name="Text Box 47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7" name="Text Box 47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8" name="Text Box 47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199" name="Text Box 47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0" name="Text Box 47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1" name="Text Box 47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2" name="Text Box 47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3" name="Text Box 47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4" name="Text Box 47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5" name="Text Box 47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6" name="Text Box 47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7" name="Text Box 47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8" name="Text Box 47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09" name="Text Box 47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0" name="Text Box 47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1" name="Text Box 47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2" name="Text Box 47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3" name="Text Box 47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4" name="Text Box 47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5" name="Text Box 47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6" name="Text Box 47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7" name="Text Box 47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8" name="Text Box 47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19" name="Text Box 47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0" name="Text Box 47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1" name="Text Box 47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2" name="Text Box 47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3" name="Text Box 47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4" name="Text Box 47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5" name="Text Box 47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6" name="Text Box 47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7" name="Text Box 47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8" name="Text Box 47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29" name="Text Box 47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0" name="Text Box 48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1" name="Text Box 48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2" name="Text Box 48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3" name="Text Box 48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4" name="Text Box 48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5" name="Text Box 48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6" name="Text Box 48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7" name="Text Box 48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8" name="Text Box 48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39" name="Text Box 48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0" name="Text Box 48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1" name="Text Box 48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2" name="Text Box 48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3" name="Text Box 48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4" name="Text Box 48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5" name="Text Box 48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6" name="Text Box 48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7" name="Text Box 48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8" name="Text Box 48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49" name="Text Box 48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0" name="Text Box 48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1" name="Text Box 48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2" name="Text Box 48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3" name="Text Box 48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4" name="Text Box 48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5" name="Text Box 48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6" name="Text Box 48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7" name="Text Box 48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8" name="Text Box 48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59" name="Text Box 48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0" name="Text Box 48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1" name="Text Box 48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2" name="Text Box 48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3" name="Text Box 48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4" name="Text Box 48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5" name="Text Box 48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6" name="Text Box 48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7" name="Text Box 48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8" name="Text Box 48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69" name="Text Box 48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0" name="Text Box 48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1" name="Text Box 48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2" name="Text Box 48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3" name="Text Box 48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4" name="Text Box 48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5" name="Text Box 48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6" name="Text Box 48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7" name="Text Box 48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8" name="Text Box 48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79" name="Text Box 48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0" name="Text Box 48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1" name="Text Box 48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2" name="Text Box 48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3" name="Text Box 48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4" name="Text Box 48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5" name="Text Box 48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6" name="Text Box 48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7" name="Text Box 48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8" name="Text Box 48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89" name="Text Box 48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0" name="Text Box 48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1" name="Text Box 48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2" name="Text Box 48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3" name="Text Box 48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4" name="Text Box 48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5" name="Text Box 48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6" name="Text Box 48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7" name="Text Box 48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8" name="Text Box 48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299" name="Text Box 48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0" name="Text Box 48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1" name="Text Box 48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2" name="Text Box 48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3" name="Text Box 48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4" name="Text Box 48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5" name="Text Box 48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6" name="Text Box 48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7" name="Text Box 48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8" name="Text Box 48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09" name="Text Box 48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0" name="Text Box 48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1" name="Text Box 48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2" name="Text Box 48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3" name="Text Box 48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4" name="Text Box 48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5" name="Text Box 48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6" name="Text Box 48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7" name="Text Box 48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8" name="Text Box 48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19" name="Text Box 48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0" name="Text Box 48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1" name="Text Box 48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2" name="Text Box 48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3" name="Text Box 48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4" name="Text Box 48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5" name="Text Box 48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6" name="Text Box 48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7" name="Text Box 48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8" name="Text Box 48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29" name="Text Box 48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0" name="Text Box 49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1" name="Text Box 49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2" name="Text Box 49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3" name="Text Box 49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4" name="Text Box 49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5" name="Text Box 49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6" name="Text Box 49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7" name="Text Box 49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8" name="Text Box 49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39" name="Text Box 49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0" name="Text Box 49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1" name="Text Box 49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2" name="Text Box 49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3" name="Text Box 49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4" name="Text Box 49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5" name="Text Box 49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6" name="Text Box 49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7" name="Text Box 49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8" name="Text Box 49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49" name="Text Box 49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0" name="Text Box 49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1" name="Text Box 49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2" name="Text Box 49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3" name="Text Box 49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4" name="Text Box 49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5" name="Text Box 49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6" name="Text Box 49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7" name="Text Box 49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8" name="Text Box 49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59" name="Text Box 49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0" name="Text Box 49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1" name="Text Box 49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2" name="Text Box 49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3" name="Text Box 49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4" name="Text Box 49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5" name="Text Box 49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6" name="Text Box 49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7" name="Text Box 49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8" name="Text Box 49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69" name="Text Box 49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0" name="Text Box 49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1" name="Text Box 49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2" name="Text Box 49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3" name="Text Box 49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4" name="Text Box 49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5" name="Text Box 49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6" name="Text Box 49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7" name="Text Box 49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8" name="Text Box 49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79" name="Text Box 49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0" name="Text Box 49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1" name="Text Box 49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2" name="Text Box 49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3" name="Text Box 49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4" name="Text Box 49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5" name="Text Box 49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6" name="Text Box 49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7" name="Text Box 49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8" name="Text Box 49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89" name="Text Box 49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0" name="Text Box 49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1" name="Text Box 49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2" name="Text Box 49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3" name="Text Box 49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4" name="Text Box 49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5" name="Text Box 49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6" name="Text Box 49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7" name="Text Box 49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8" name="Text Box 49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399" name="Text Box 49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0" name="Text Box 49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1" name="Text Box 49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2" name="Text Box 49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3" name="Text Box 49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4" name="Text Box 49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5" name="Text Box 49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6" name="Text Box 49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7" name="Text Box 49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8" name="Text Box 49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09" name="Text Box 49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0" name="Text Box 49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1" name="Text Box 49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2" name="Text Box 49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3" name="Text Box 49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4" name="Text Box 49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5" name="Text Box 49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6" name="Text Box 49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7" name="Text Box 49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8" name="Text Box 49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19" name="Text Box 49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0" name="Text Box 49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1" name="Text Box 49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2" name="Text Box 49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3" name="Text Box 49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4" name="Text Box 49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5" name="Text Box 49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6" name="Text Box 49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7" name="Text Box 49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8" name="Text Box 49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29" name="Text Box 49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0" name="Text Box 50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1" name="Text Box 50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2" name="Text Box 50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3" name="Text Box 50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4" name="Text Box 50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5" name="Text Box 50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6" name="Text Box 50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7" name="Text Box 50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8" name="Text Box 50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39" name="Text Box 50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0" name="Text Box 50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1" name="Text Box 50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2" name="Text Box 50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3" name="Text Box 50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4" name="Text Box 50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5" name="Text Box 50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6" name="Text Box 50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7" name="Text Box 50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8" name="Text Box 50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49" name="Text Box 50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0" name="Text Box 50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1" name="Text Box 50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2" name="Text Box 50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3" name="Text Box 50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4" name="Text Box 50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5" name="Text Box 50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6" name="Text Box 50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7" name="Text Box 50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8" name="Text Box 50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59" name="Text Box 50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0" name="Text Box 50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1" name="Text Box 50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2" name="Text Box 50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3" name="Text Box 50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4" name="Text Box 50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5" name="Text Box 50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6" name="Text Box 50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7" name="Text Box 50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8" name="Text Box 50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69" name="Text Box 50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0" name="Text Box 50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1" name="Text Box 50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2" name="Text Box 50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3" name="Text Box 50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4" name="Text Box 50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5" name="Text Box 50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6" name="Text Box 50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7" name="Text Box 50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8" name="Text Box 50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79" name="Text Box 50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0" name="Text Box 50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1" name="Text Box 50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2" name="Text Box 50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3" name="Text Box 50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4" name="Text Box 50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5" name="Text Box 50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6" name="Text Box 50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7" name="Text Box 50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8" name="Text Box 50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89" name="Text Box 50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0" name="Text Box 50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1" name="Text Box 50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2" name="Text Box 50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3" name="Text Box 50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4" name="Text Box 50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5" name="Text Box 50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6" name="Text Box 50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7" name="Text Box 50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8" name="Text Box 50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499" name="Text Box 50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0" name="Text Box 50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1" name="Text Box 50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2" name="Text Box 50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3" name="Text Box 50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4" name="Text Box 50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5" name="Text Box 50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6" name="Text Box 50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7" name="Text Box 50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8" name="Text Box 50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09" name="Text Box 50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0" name="Text Box 50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1" name="Text Box 50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2" name="Text Box 50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3" name="Text Box 50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4" name="Text Box 50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5" name="Text Box 50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6" name="Text Box 50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7" name="Text Box 50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8" name="Text Box 50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19" name="Text Box 50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0" name="Text Box 50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1" name="Text Box 50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2" name="Text Box 50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3" name="Text Box 50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4" name="Text Box 50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5" name="Text Box 50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6" name="Text Box 50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7" name="Text Box 50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8" name="Text Box 50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29" name="Text Box 50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0" name="Text Box 51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1" name="Text Box 51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2" name="Text Box 51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3" name="Text Box 51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4" name="Text Box 51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5" name="Text Box 51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6" name="Text Box 51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7" name="Text Box 51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8" name="Text Box 51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39" name="Text Box 51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0" name="Text Box 51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1" name="Text Box 51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2" name="Text Box 51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3" name="Text Box 51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4" name="Text Box 51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5" name="Text Box 51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6" name="Text Box 51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7" name="Text Box 51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8" name="Text Box 51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49" name="Text Box 51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0" name="Text Box 51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1" name="Text Box 51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2" name="Text Box 51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3" name="Text Box 51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4" name="Text Box 51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5" name="Text Box 51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6" name="Text Box 51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7" name="Text Box 51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8" name="Text Box 51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59" name="Text Box 51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0" name="Text Box 51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1" name="Text Box 51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2" name="Text Box 51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3" name="Text Box 51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4" name="Text Box 51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5" name="Text Box 51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6" name="Text Box 51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7" name="Text Box 51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8" name="Text Box 51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69" name="Text Box 51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0" name="Text Box 51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1" name="Text Box 51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2" name="Text Box 51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3" name="Text Box 51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4" name="Text Box 51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5" name="Text Box 51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6" name="Text Box 51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7" name="Text Box 51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8" name="Text Box 51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79" name="Text Box 51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0" name="Text Box 51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1" name="Text Box 51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2" name="Text Box 51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3" name="Text Box 51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4" name="Text Box 51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5" name="Text Box 51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6" name="Text Box 51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7" name="Text Box 51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8" name="Text Box 51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89" name="Text Box 51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0" name="Text Box 51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1" name="Text Box 51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2" name="Text Box 51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3" name="Text Box 51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4" name="Text Box 51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5" name="Text Box 51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6" name="Text Box 51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7" name="Text Box 51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8" name="Text Box 51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599" name="Text Box 51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0" name="Text Box 51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1" name="Text Box 51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2" name="Text Box 51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3" name="Text Box 51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4" name="Text Box 51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5" name="Text Box 51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6" name="Text Box 51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7" name="Text Box 51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8" name="Text Box 51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09" name="Text Box 51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0" name="Text Box 51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1" name="Text Box 51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2" name="Text Box 51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3" name="Text Box 51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4" name="Text Box 51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5" name="Text Box 51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6" name="Text Box 51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7" name="Text Box 51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8" name="Text Box 51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19" name="Text Box 51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0" name="Text Box 51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1" name="Text Box 51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2" name="Text Box 51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3" name="Text Box 51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4" name="Text Box 51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5" name="Text Box 51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6" name="Text Box 51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7" name="Text Box 51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8" name="Text Box 51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29" name="Text Box 51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0" name="Text Box 52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1" name="Text Box 52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2" name="Text Box 52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3" name="Text Box 52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4" name="Text Box 52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5" name="Text Box 52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6" name="Text Box 52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7" name="Text Box 52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8" name="Text Box 52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39" name="Text Box 52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0" name="Text Box 52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1" name="Text Box 52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2" name="Text Box 52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3" name="Text Box 52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4" name="Text Box 52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5" name="Text Box 52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6" name="Text Box 52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7" name="Text Box 52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8" name="Text Box 52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49" name="Text Box 52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0" name="Text Box 52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1" name="Text Box 52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2" name="Text Box 52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3" name="Text Box 52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4" name="Text Box 52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5" name="Text Box 52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6" name="Text Box 52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7" name="Text Box 52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8" name="Text Box 52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59" name="Text Box 52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0" name="Text Box 52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1" name="Text Box 52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2" name="Text Box 52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3" name="Text Box 52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4" name="Text Box 52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5" name="Text Box 52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6" name="Text Box 52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7" name="Text Box 52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8" name="Text Box 52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69" name="Text Box 52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0" name="Text Box 52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1" name="Text Box 52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2" name="Text Box 52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3" name="Text Box 52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4" name="Text Box 52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5" name="Text Box 52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6" name="Text Box 52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7" name="Text Box 52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8" name="Text Box 52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79" name="Text Box 52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0" name="Text Box 52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1" name="Text Box 52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2" name="Text Box 52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3" name="Text Box 52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4" name="Text Box 52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5" name="Text Box 52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6" name="Text Box 52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7" name="Text Box 52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8" name="Text Box 52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89" name="Text Box 52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0" name="Text Box 52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1" name="Text Box 52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2" name="Text Box 52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3" name="Text Box 52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4" name="Text Box 52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5" name="Text Box 52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6" name="Text Box 52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7" name="Text Box 52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8" name="Text Box 52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699" name="Text Box 52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0" name="Text Box 52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1" name="Text Box 52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2" name="Text Box 52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3" name="Text Box 52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4" name="Text Box 52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5" name="Text Box 52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6" name="Text Box 52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7" name="Text Box 52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8" name="Text Box 52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09" name="Text Box 52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0" name="Text Box 52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1" name="Text Box 52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2" name="Text Box 52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3" name="Text Box 52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4" name="Text Box 52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5" name="Text Box 52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6" name="Text Box 52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7" name="Text Box 52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8" name="Text Box 52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19" name="Text Box 52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0" name="Text Box 52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1" name="Text Box 52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2" name="Text Box 52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3" name="Text Box 52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4" name="Text Box 52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5" name="Text Box 52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6" name="Text Box 52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7" name="Text Box 52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8" name="Text Box 52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29" name="Text Box 52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0" name="Text Box 53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1" name="Text Box 53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2" name="Text Box 53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3" name="Text Box 53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4" name="Text Box 53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5" name="Text Box 53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6" name="Text Box 53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7" name="Text Box 53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8" name="Text Box 530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39" name="Text Box 530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0" name="Text Box 531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1" name="Text Box 531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2" name="Text Box 531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3" name="Text Box 531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4" name="Text Box 531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5" name="Text Box 531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6" name="Text Box 531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7" name="Text Box 531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8" name="Text Box 531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49" name="Text Box 531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0" name="Text Box 532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1" name="Text Box 532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2" name="Text Box 532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3" name="Text Box 532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4" name="Text Box 532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5" name="Text Box 532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6" name="Text Box 532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7" name="Text Box 532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8" name="Text Box 532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59" name="Text Box 532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0" name="Text Box 533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1" name="Text Box 533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2" name="Text Box 533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3" name="Text Box 533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4" name="Text Box 533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5" name="Text Box 533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6" name="Text Box 533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7" name="Text Box 533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8" name="Text Box 533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69" name="Text Box 533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0" name="Text Box 534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1" name="Text Box 534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2" name="Text Box 534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3" name="Text Box 534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4" name="Text Box 534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5" name="Text Box 534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6" name="Text Box 534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7" name="Text Box 534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8" name="Text Box 534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79" name="Text Box 534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0" name="Text Box 535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1" name="Text Box 535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2" name="Text Box 535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3" name="Text Box 535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4" name="Text Box 535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5" name="Text Box 535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6" name="Text Box 535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7" name="Text Box 535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8" name="Text Box 535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89" name="Text Box 535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0" name="Text Box 536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1" name="Text Box 536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2" name="Text Box 536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3" name="Text Box 536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4" name="Text Box 536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5" name="Text Box 536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6" name="Text Box 536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7" name="Text Box 536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8" name="Text Box 536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799" name="Text Box 536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0" name="Text Box 537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1" name="Text Box 537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2" name="Text Box 537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3" name="Text Box 537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4" name="Text Box 537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5" name="Text Box 537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6" name="Text Box 537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7" name="Text Box 537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8" name="Text Box 537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09" name="Text Box 537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0" name="Text Box 538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1" name="Text Box 538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2" name="Text Box 538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3" name="Text Box 538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4" name="Text Box 538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5" name="Text Box 538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6" name="Text Box 538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7" name="Text Box 538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8" name="Text Box 538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19" name="Text Box 538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0" name="Text Box 539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1" name="Text Box 539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2" name="Text Box 539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3" name="Text Box 539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4" name="Text Box 539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5" name="Text Box 539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6" name="Text Box 539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7" name="Text Box 539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8" name="Text Box 5398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29" name="Text Box 5399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0" name="Text Box 5400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1" name="Text Box 5401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2" name="Text Box 5402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3" name="Text Box 5403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4" name="Text Box 5404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5" name="Text Box 5405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6" name="Text Box 5406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19049</xdr:rowOff>
    </xdr:to>
    <xdr:sp macro="" textlink="">
      <xdr:nvSpPr>
        <xdr:cNvPr id="13837" name="Text Box 5407"/>
        <xdr:cNvSpPr txBox="1">
          <a:spLocks noChangeArrowheads="1"/>
        </xdr:cNvSpPr>
      </xdr:nvSpPr>
      <xdr:spPr bwMode="auto">
        <a:xfrm>
          <a:off x="4686300" y="15182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38" name="Text Box 25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39" name="Text Box 25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0" name="Text Box 25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1" name="Text Box 25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2" name="Text Box 25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3" name="Text Box 25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4" name="Text Box 25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5" name="Text Box 25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6" name="Text Box 25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7" name="Text Box 25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8" name="Text Box 25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49" name="Text Box 25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0" name="Text Box 25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1" name="Text Box 25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2" name="Text Box 26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3" name="Text Box 26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4" name="Text Box 26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5" name="Text Box 26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6" name="Text Box 26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7" name="Text Box 26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8" name="Text Box 26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59" name="Text Box 26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0" name="Text Box 26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1" name="Text Box 26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2" name="Text Box 26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3" name="Text Box 26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4" name="Text Box 26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5" name="Text Box 26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6" name="Text Box 26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7" name="Text Box 26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8" name="Text Box 26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69" name="Text Box 26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0" name="Text Box 26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1" name="Text Box 26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2" name="Text Box 26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3" name="Text Box 26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4" name="Text Box 26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5" name="Text Box 26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6" name="Text Box 26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7" name="Text Box 26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8" name="Text Box 26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79" name="Text Box 26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0" name="Text Box 26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1" name="Text Box 26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2" name="Text Box 26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3" name="Text Box 26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4" name="Text Box 26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5" name="Text Box 26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6" name="Text Box 26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7" name="Text Box 26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8" name="Text Box 26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89" name="Text Box 26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0" name="Text Box 26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1" name="Text Box 26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2" name="Text Box 26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3" name="Text Box 26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4" name="Text Box 26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5" name="Text Box 26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6" name="Text Box 26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7" name="Text Box 26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8" name="Text Box 26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899" name="Text Box 26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0" name="Text Box 26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1" name="Text Box 26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2" name="Text Box 26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3" name="Text Box 26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4" name="Text Box 26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5" name="Text Box 26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6" name="Text Box 26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7" name="Text Box 26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8" name="Text Box 26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09" name="Text Box 26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0" name="Text Box 27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1" name="Text Box 27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2" name="Text Box 27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3" name="Text Box 27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4" name="Text Box 27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5" name="Text Box 27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6" name="Text Box 27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7" name="Text Box 27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8" name="Text Box 27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19" name="Text Box 27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0" name="Text Box 27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1" name="Text Box 27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2" name="Text Box 27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3" name="Text Box 27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4" name="Text Box 27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5" name="Text Box 27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6" name="Text Box 27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7" name="Text Box 27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8" name="Text Box 27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29" name="Text Box 27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0" name="Text Box 27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1" name="Text Box 27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2" name="Text Box 27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3" name="Text Box 27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4" name="Text Box 27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5" name="Text Box 27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6" name="Text Box 27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7" name="Text Box 27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8" name="Text Box 27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39" name="Text Box 27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0" name="Text Box 27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1" name="Text Box 27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2" name="Text Box 27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3" name="Text Box 27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4" name="Text Box 27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5" name="Text Box 27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6" name="Text Box 27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7" name="Text Box 27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8" name="Text Box 27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49" name="Text Box 27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0" name="Text Box 27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1" name="Text Box 27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2" name="Text Box 27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3" name="Text Box 27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4" name="Text Box 27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5" name="Text Box 27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6" name="Text Box 27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7" name="Text Box 27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8" name="Text Box 27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59" name="Text Box 27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0" name="Text Box 27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1" name="Text Box 27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2" name="Text Box 27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3" name="Text Box 27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4" name="Text Box 27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5" name="Text Box 27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6" name="Text Box 27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7" name="Text Box 27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8" name="Text Box 27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69" name="Text Box 27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0" name="Text Box 27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1" name="Text Box 27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2" name="Text Box 27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3" name="Text Box 27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4" name="Text Box 27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5" name="Text Box 27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6" name="Text Box 27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7" name="Text Box 27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8" name="Text Box 27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79" name="Text Box 27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0" name="Text Box 27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1" name="Text Box 27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2" name="Text Box 27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3" name="Text Box 27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4" name="Text Box 27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5" name="Text Box 27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6" name="Text Box 27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7" name="Text Box 27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8" name="Text Box 27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89" name="Text Box 27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0" name="Text Box 27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1" name="Text Box 27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2" name="Text Box 27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3" name="Text Box 27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4" name="Text Box 27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5" name="Text Box 27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6" name="Text Box 27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7" name="Text Box 27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8" name="Text Box 27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3999" name="Text Box 27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0" name="Text Box 27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1" name="Text Box 27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2" name="Text Box 27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3" name="Text Box 27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4" name="Text Box 27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5" name="Text Box 27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6" name="Text Box 27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7" name="Text Box 27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8" name="Text Box 27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09" name="Text Box 27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0" name="Text Box 28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1" name="Text Box 28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2" name="Text Box 28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3" name="Text Box 28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4" name="Text Box 28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5" name="Text Box 28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6" name="Text Box 28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7" name="Text Box 28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8" name="Text Box 28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19" name="Text Box 28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0" name="Text Box 28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1" name="Text Box 28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2" name="Text Box 28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3" name="Text Box 28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4" name="Text Box 28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5" name="Text Box 28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6" name="Text Box 28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7" name="Text Box 28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8" name="Text Box 28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29" name="Text Box 28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0" name="Text Box 28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1" name="Text Box 28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2" name="Text Box 28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3" name="Text Box 28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4" name="Text Box 28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5" name="Text Box 28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6" name="Text Box 28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7" name="Text Box 28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8" name="Text Box 28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39" name="Text Box 28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0" name="Text Box 28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1" name="Text Box 28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2" name="Text Box 28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3" name="Text Box 28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4" name="Text Box 28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5" name="Text Box 28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6" name="Text Box 28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7" name="Text Box 28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8" name="Text Box 28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49" name="Text Box 28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0" name="Text Box 28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1" name="Text Box 28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2" name="Text Box 28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3" name="Text Box 28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4" name="Text Box 28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5" name="Text Box 28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6" name="Text Box 28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7" name="Text Box 28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8" name="Text Box 28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59" name="Text Box 28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0" name="Text Box 28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1" name="Text Box 28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2" name="Text Box 28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3" name="Text Box 28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4" name="Text Box 28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5" name="Text Box 28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6" name="Text Box 28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7" name="Text Box 28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8" name="Text Box 28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69" name="Text Box 28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0" name="Text Box 28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1" name="Text Box 28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2" name="Text Box 28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3" name="Text Box 28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4" name="Text Box 28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5" name="Text Box 28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6" name="Text Box 28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7" name="Text Box 28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8" name="Text Box 28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79" name="Text Box 28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0" name="Text Box 28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1" name="Text Box 28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2" name="Text Box 28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3" name="Text Box 28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4" name="Text Box 28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5" name="Text Box 28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6" name="Text Box 28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7" name="Text Box 28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8" name="Text Box 28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89" name="Text Box 28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0" name="Text Box 28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1" name="Text Box 28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2" name="Text Box 28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3" name="Text Box 28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4" name="Text Box 28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5" name="Text Box 28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6" name="Text Box 28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7" name="Text Box 28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8" name="Text Box 28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099" name="Text Box 28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0" name="Text Box 28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1" name="Text Box 28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2" name="Text Box 28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3" name="Text Box 28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4" name="Text Box 28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5" name="Text Box 28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6" name="Text Box 28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7" name="Text Box 28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8" name="Text Box 28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09" name="Text Box 28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0" name="Text Box 29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1" name="Text Box 29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2" name="Text Box 29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3" name="Text Box 29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4" name="Text Box 29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5" name="Text Box 29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6" name="Text Box 29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7" name="Text Box 29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8" name="Text Box 29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19" name="Text Box 29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0" name="Text Box 29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1" name="Text Box 29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2" name="Text Box 29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3" name="Text Box 29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4" name="Text Box 29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5" name="Text Box 29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6" name="Text Box 29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7" name="Text Box 29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8" name="Text Box 29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29" name="Text Box 29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0" name="Text Box 29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1" name="Text Box 29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2" name="Text Box 29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3" name="Text Box 29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4" name="Text Box 29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5" name="Text Box 29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6" name="Text Box 29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7" name="Text Box 29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8" name="Text Box 29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39" name="Text Box 29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0" name="Text Box 29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1" name="Text Box 29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2" name="Text Box 29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3" name="Text Box 29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4" name="Text Box 29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5" name="Text Box 29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6" name="Text Box 29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7" name="Text Box 29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8" name="Text Box 29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49" name="Text Box 29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0" name="Text Box 29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1" name="Text Box 29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2" name="Text Box 29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3" name="Text Box 29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4" name="Text Box 29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5" name="Text Box 29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6" name="Text Box 29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7" name="Text Box 29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8" name="Text Box 29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59" name="Text Box 29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0" name="Text Box 29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1" name="Text Box 29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2" name="Text Box 29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3" name="Text Box 29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4" name="Text Box 29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5" name="Text Box 29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6" name="Text Box 29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7" name="Text Box 29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8" name="Text Box 29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69" name="Text Box 29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0" name="Text Box 29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1" name="Text Box 29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2" name="Text Box 29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3" name="Text Box 29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4" name="Text Box 29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5" name="Text Box 29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6" name="Text Box 29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7" name="Text Box 29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8" name="Text Box 29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79" name="Text Box 29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0" name="Text Box 29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1" name="Text Box 29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2" name="Text Box 29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3" name="Text Box 29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4" name="Text Box 29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5" name="Text Box 29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6" name="Text Box 29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7" name="Text Box 29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8" name="Text Box 29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89" name="Text Box 29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0" name="Text Box 29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1" name="Text Box 29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2" name="Text Box 29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3" name="Text Box 29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4" name="Text Box 29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5" name="Text Box 29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6" name="Text Box 29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7" name="Text Box 29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8" name="Text Box 29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199" name="Text Box 29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0" name="Text Box 29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1" name="Text Box 29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2" name="Text Box 29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3" name="Text Box 29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4" name="Text Box 29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5" name="Text Box 29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6" name="Text Box 29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7" name="Text Box 29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8" name="Text Box 29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09" name="Text Box 29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0" name="Text Box 30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1" name="Text Box 30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2" name="Text Box 30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3" name="Text Box 30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4" name="Text Box 30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5" name="Text Box 30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6" name="Text Box 30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7" name="Text Box 30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8" name="Text Box 30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19" name="Text Box 30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0" name="Text Box 30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1" name="Text Box 30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2" name="Text Box 30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3" name="Text Box 30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4" name="Text Box 30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5" name="Text Box 30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6" name="Text Box 30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7" name="Text Box 30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8" name="Text Box 30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29" name="Text Box 30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0" name="Text Box 30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1" name="Text Box 30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2" name="Text Box 30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3" name="Text Box 30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4" name="Text Box 30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5" name="Text Box 30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6" name="Text Box 30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7" name="Text Box 30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8" name="Text Box 30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39" name="Text Box 30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0" name="Text Box 30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1" name="Text Box 30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2" name="Text Box 30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3" name="Text Box 30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4" name="Text Box 30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5" name="Text Box 30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6" name="Text Box 30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7" name="Text Box 30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8" name="Text Box 30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49" name="Text Box 30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0" name="Text Box 30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1" name="Text Box 30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2" name="Text Box 30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3" name="Text Box 30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4" name="Text Box 30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5" name="Text Box 30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6" name="Text Box 30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7" name="Text Box 30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8" name="Text Box 30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59" name="Text Box 30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0" name="Text Box 30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1" name="Text Box 30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2" name="Text Box 30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3" name="Text Box 30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4" name="Text Box 30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5" name="Text Box 30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6" name="Text Box 30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7" name="Text Box 30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8" name="Text Box 30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69" name="Text Box 30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0" name="Text Box 30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1" name="Text Box 30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2" name="Text Box 30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3" name="Text Box 30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4" name="Text Box 30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5" name="Text Box 30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6" name="Text Box 30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7" name="Text Box 30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8" name="Text Box 30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79" name="Text Box 30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0" name="Text Box 30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1" name="Text Box 30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2" name="Text Box 30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3" name="Text Box 30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4" name="Text Box 30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5" name="Text Box 30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6" name="Text Box 30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7" name="Text Box 30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8" name="Text Box 30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89" name="Text Box 30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0" name="Text Box 30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1" name="Text Box 30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2" name="Text Box 30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3" name="Text Box 30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4" name="Text Box 30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5" name="Text Box 30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6" name="Text Box 30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7" name="Text Box 30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8" name="Text Box 30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299" name="Text Box 30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0" name="Text Box 30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1" name="Text Box 30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2" name="Text Box 30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3" name="Text Box 30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4" name="Text Box 30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5" name="Text Box 30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6" name="Text Box 30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7" name="Text Box 30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8" name="Text Box 30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09" name="Text Box 30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0" name="Text Box 31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1" name="Text Box 31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2" name="Text Box 31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3" name="Text Box 31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4" name="Text Box 31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5" name="Text Box 31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6" name="Text Box 31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7" name="Text Box 31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8" name="Text Box 31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19" name="Text Box 31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0" name="Text Box 31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1" name="Text Box 31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2" name="Text Box 31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3" name="Text Box 31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4" name="Text Box 31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5" name="Text Box 31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6" name="Text Box 31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7" name="Text Box 31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8" name="Text Box 31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29" name="Text Box 31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0" name="Text Box 31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1" name="Text Box 31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2" name="Text Box 31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3" name="Text Box 31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4" name="Text Box 31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5" name="Text Box 31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6" name="Text Box 31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7" name="Text Box 31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8" name="Text Box 31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39" name="Text Box 31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0" name="Text Box 31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1" name="Text Box 31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2" name="Text Box 31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3" name="Text Box 31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4" name="Text Box 31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5" name="Text Box 31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6" name="Text Box 31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7" name="Text Box 31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8" name="Text Box 31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49" name="Text Box 31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0" name="Text Box 31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1" name="Text Box 31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2" name="Text Box 31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3" name="Text Box 31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4" name="Text Box 31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5" name="Text Box 31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6" name="Text Box 31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7" name="Text Box 31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8" name="Text Box 31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59" name="Text Box 31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0" name="Text Box 31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1" name="Text Box 31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2" name="Text Box 31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3" name="Text Box 31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4" name="Text Box 31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5" name="Text Box 31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6" name="Text Box 31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7" name="Text Box 31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8" name="Text Box 31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69" name="Text Box 31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0" name="Text Box 31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1" name="Text Box 31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2" name="Text Box 31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3" name="Text Box 31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4" name="Text Box 31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5" name="Text Box 31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6" name="Text Box 31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7" name="Text Box 31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8" name="Text Box 31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79" name="Text Box 31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0" name="Text Box 31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1" name="Text Box 31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2" name="Text Box 31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3" name="Text Box 31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4" name="Text Box 31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5" name="Text Box 31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6" name="Text Box 31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7" name="Text Box 31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8" name="Text Box 31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89" name="Text Box 31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0" name="Text Box 31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1" name="Text Box 31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2" name="Text Box 31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3" name="Text Box 31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4" name="Text Box 31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5" name="Text Box 31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6" name="Text Box 31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7" name="Text Box 31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8" name="Text Box 31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399" name="Text Box 31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0" name="Text Box 31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1" name="Text Box 31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2" name="Text Box 31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3" name="Text Box 31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4" name="Text Box 31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5" name="Text Box 31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6" name="Text Box 31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7" name="Text Box 31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8" name="Text Box 31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09" name="Text Box 31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0" name="Text Box 32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1" name="Text Box 32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2" name="Text Box 32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3" name="Text Box 32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4" name="Text Box 32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5" name="Text Box 32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6" name="Text Box 32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7" name="Text Box 32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8" name="Text Box 32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19" name="Text Box 32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0" name="Text Box 32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1" name="Text Box 32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2" name="Text Box 32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3" name="Text Box 32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4" name="Text Box 32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5" name="Text Box 32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6" name="Text Box 32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7" name="Text Box 32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8" name="Text Box 32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29" name="Text Box 32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0" name="Text Box 32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1" name="Text Box 32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2" name="Text Box 32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3" name="Text Box 32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4" name="Text Box 32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5" name="Text Box 32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6" name="Text Box 32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7" name="Text Box 32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8" name="Text Box 32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39" name="Text Box 32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0" name="Text Box 32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1" name="Text Box 32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2" name="Text Box 32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3" name="Text Box 32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4" name="Text Box 32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5" name="Text Box 32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6" name="Text Box 32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7" name="Text Box 32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8" name="Text Box 32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49" name="Text Box 32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0" name="Text Box 32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1" name="Text Box 32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2" name="Text Box 32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3" name="Text Box 32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4" name="Text Box 32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5" name="Text Box 32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6" name="Text Box 32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7" name="Text Box 32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8" name="Text Box 32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59" name="Text Box 32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0" name="Text Box 32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1" name="Text Box 32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2" name="Text Box 32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3" name="Text Box 32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4" name="Text Box 32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5" name="Text Box 32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6" name="Text Box 32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7" name="Text Box 32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8" name="Text Box 32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69" name="Text Box 32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0" name="Text Box 32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1" name="Text Box 32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2" name="Text Box 32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3" name="Text Box 32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4" name="Text Box 32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5" name="Text Box 32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6" name="Text Box 32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7" name="Text Box 32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8" name="Text Box 32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79" name="Text Box 32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0" name="Text Box 32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1" name="Text Box 32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2" name="Text Box 32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3" name="Text Box 32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4" name="Text Box 32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5" name="Text Box 32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6" name="Text Box 32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7" name="Text Box 32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8" name="Text Box 32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89" name="Text Box 32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0" name="Text Box 32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1" name="Text Box 32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2" name="Text Box 32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3" name="Text Box 32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4" name="Text Box 32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5" name="Text Box 32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6" name="Text Box 32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7" name="Text Box 32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8" name="Text Box 32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499" name="Text Box 32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0" name="Text Box 32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1" name="Text Box 32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2" name="Text Box 32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3" name="Text Box 32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4" name="Text Box 32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5" name="Text Box 32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6" name="Text Box 32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7" name="Text Box 32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8" name="Text Box 32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09" name="Text Box 32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0" name="Text Box 33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1" name="Text Box 33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2" name="Text Box 33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3" name="Text Box 33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4" name="Text Box 33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5" name="Text Box 33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6" name="Text Box 33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7" name="Text Box 33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8" name="Text Box 33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19" name="Text Box 33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0" name="Text Box 33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1" name="Text Box 33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2" name="Text Box 33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3" name="Text Box 33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4" name="Text Box 33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5" name="Text Box 33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6" name="Text Box 33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7" name="Text Box 33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8" name="Text Box 33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29" name="Text Box 33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0" name="Text Box 33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1" name="Text Box 33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2" name="Text Box 33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3" name="Text Box 33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4" name="Text Box 33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5" name="Text Box 33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6" name="Text Box 33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7" name="Text Box 33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8" name="Text Box 33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39" name="Text Box 33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0" name="Text Box 33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1" name="Text Box 33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2" name="Text Box 33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3" name="Text Box 33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4" name="Text Box 33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5" name="Text Box 33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6" name="Text Box 33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7" name="Text Box 33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8" name="Text Box 33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49" name="Text Box 33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0" name="Text Box 33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1" name="Text Box 33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2" name="Text Box 33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3" name="Text Box 33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4" name="Text Box 33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5" name="Text Box 33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6" name="Text Box 33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7" name="Text Box 33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8" name="Text Box 33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59" name="Text Box 33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0" name="Text Box 33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1" name="Text Box 33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2" name="Text Box 33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3" name="Text Box 33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4" name="Text Box 33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5" name="Text Box 33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6" name="Text Box 33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7" name="Text Box 33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8" name="Text Box 33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69" name="Text Box 33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0" name="Text Box 33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1" name="Text Box 33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2" name="Text Box 33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3" name="Text Box 33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4" name="Text Box 33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5" name="Text Box 33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6" name="Text Box 33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7" name="Text Box 33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8" name="Text Box 33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79" name="Text Box 33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0" name="Text Box 33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1" name="Text Box 33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2" name="Text Box 33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3" name="Text Box 33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4" name="Text Box 33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5" name="Text Box 33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6" name="Text Box 33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7" name="Text Box 33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8" name="Text Box 33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89" name="Text Box 33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0" name="Text Box 33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1" name="Text Box 33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2" name="Text Box 33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3" name="Text Box 33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4" name="Text Box 33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5" name="Text Box 33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6" name="Text Box 33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7" name="Text Box 33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8" name="Text Box 33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599" name="Text Box 33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0" name="Text Box 33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1" name="Text Box 33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2" name="Text Box 33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3" name="Text Box 33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4" name="Text Box 33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5" name="Text Box 33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6" name="Text Box 33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7" name="Text Box 33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8" name="Text Box 33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09" name="Text Box 33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0" name="Text Box 34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1" name="Text Box 34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2" name="Text Box 34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3" name="Text Box 34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4" name="Text Box 34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5" name="Text Box 34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6" name="Text Box 34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7" name="Text Box 34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8" name="Text Box 34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19" name="Text Box 34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0" name="Text Box 34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1" name="Text Box 34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2" name="Text Box 34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3" name="Text Box 34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4" name="Text Box 34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5" name="Text Box 34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6" name="Text Box 34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7" name="Text Box 34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8" name="Text Box 34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29" name="Text Box 34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0" name="Text Box 34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1" name="Text Box 34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2" name="Text Box 34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3" name="Text Box 34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4" name="Text Box 34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5" name="Text Box 34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6" name="Text Box 34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7" name="Text Box 34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8" name="Text Box 34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39" name="Text Box 34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0" name="Text Box 34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1" name="Text Box 34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2" name="Text Box 34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3" name="Text Box 34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4" name="Text Box 34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5" name="Text Box 34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6" name="Text Box 34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7" name="Text Box 34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8" name="Text Box 34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49" name="Text Box 34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0" name="Text Box 34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1" name="Text Box 34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2" name="Text Box 34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3" name="Text Box 34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4" name="Text Box 34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5" name="Text Box 34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6" name="Text Box 34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7" name="Text Box 34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8" name="Text Box 34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59" name="Text Box 34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0" name="Text Box 34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1" name="Text Box 34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2" name="Text Box 34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3" name="Text Box 34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4" name="Text Box 34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5" name="Text Box 34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6" name="Text Box 34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7" name="Text Box 34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8" name="Text Box 34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69" name="Text Box 34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0" name="Text Box 34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1" name="Text Box 34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2" name="Text Box 34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3" name="Text Box 34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4" name="Text Box 34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5" name="Text Box 34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6" name="Text Box 34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7" name="Text Box 34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8" name="Text Box 34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79" name="Text Box 34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0" name="Text Box 34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1" name="Text Box 34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2" name="Text Box 34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3" name="Text Box 34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4" name="Text Box 34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5" name="Text Box 34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6" name="Text Box 34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7" name="Text Box 34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8" name="Text Box 34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89" name="Text Box 34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0" name="Text Box 34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1" name="Text Box 34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2" name="Text Box 34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3" name="Text Box 34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4" name="Text Box 34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5" name="Text Box 34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6" name="Text Box 34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7" name="Text Box 34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8" name="Text Box 34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699" name="Text Box 34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0" name="Text Box 34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1" name="Text Box 34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2" name="Text Box 34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3" name="Text Box 34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4" name="Text Box 34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5" name="Text Box 34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6" name="Text Box 34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7" name="Text Box 34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8" name="Text Box 34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09" name="Text Box 34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0" name="Text Box 35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1" name="Text Box 35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2" name="Text Box 35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3" name="Text Box 35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4" name="Text Box 35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5" name="Text Box 35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6" name="Text Box 35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7" name="Text Box 35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8" name="Text Box 35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19" name="Text Box 35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0" name="Text Box 35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1" name="Text Box 35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2" name="Text Box 35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3" name="Text Box 35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4" name="Text Box 35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5" name="Text Box 35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6" name="Text Box 35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7" name="Text Box 35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8" name="Text Box 35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29" name="Text Box 35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0" name="Text Box 35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1" name="Text Box 35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2" name="Text Box 35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3" name="Text Box 35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4" name="Text Box 35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5" name="Text Box 35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6" name="Text Box 35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7" name="Text Box 35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8" name="Text Box 35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39" name="Text Box 35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0" name="Text Box 35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1" name="Text Box 35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2" name="Text Box 35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3" name="Text Box 35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4" name="Text Box 35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5" name="Text Box 35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6" name="Text Box 35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7" name="Text Box 35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8" name="Text Box 35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49" name="Text Box 35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0" name="Text Box 35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1" name="Text Box 35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2" name="Text Box 35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3" name="Text Box 35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4" name="Text Box 35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5" name="Text Box 35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6" name="Text Box 35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7" name="Text Box 35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8" name="Text Box 35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59" name="Text Box 35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0" name="Text Box 35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1" name="Text Box 35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2" name="Text Box 35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3" name="Text Box 35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4" name="Text Box 35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5" name="Text Box 35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6" name="Text Box 35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7" name="Text Box 35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8" name="Text Box 35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69" name="Text Box 35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0" name="Text Box 35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1" name="Text Box 35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2" name="Text Box 35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3" name="Text Box 35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4" name="Text Box 35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5" name="Text Box 35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6" name="Text Box 35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7" name="Text Box 35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8" name="Text Box 35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79" name="Text Box 35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0" name="Text Box 35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1" name="Text Box 35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2" name="Text Box 35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3" name="Text Box 35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4" name="Text Box 35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5" name="Text Box 35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6" name="Text Box 35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7" name="Text Box 35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8" name="Text Box 35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89" name="Text Box 35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0" name="Text Box 35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1" name="Text Box 35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2" name="Text Box 35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3" name="Text Box 35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4" name="Text Box 35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5" name="Text Box 35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6" name="Text Box 35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7" name="Text Box 35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8" name="Text Box 35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799" name="Text Box 35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0" name="Text Box 35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1" name="Text Box 35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2" name="Text Box 35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3" name="Text Box 35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4" name="Text Box 35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5" name="Text Box 35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6" name="Text Box 35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7" name="Text Box 35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8" name="Text Box 35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09" name="Text Box 35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0" name="Text Box 36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1" name="Text Box 36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2" name="Text Box 36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3" name="Text Box 36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4" name="Text Box 36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5" name="Text Box 36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6" name="Text Box 36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7" name="Text Box 36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8" name="Text Box 36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19" name="Text Box 36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0" name="Text Box 36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1" name="Text Box 36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2" name="Text Box 36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3" name="Text Box 36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4" name="Text Box 36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5" name="Text Box 36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6" name="Text Box 36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7" name="Text Box 36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8" name="Text Box 36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29" name="Text Box 36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0" name="Text Box 36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1" name="Text Box 36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2" name="Text Box 36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3" name="Text Box 36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4" name="Text Box 36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5" name="Text Box 36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6" name="Text Box 36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7" name="Text Box 36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8" name="Text Box 36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39" name="Text Box 36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0" name="Text Box 36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1" name="Text Box 36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2" name="Text Box 36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3" name="Text Box 36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4" name="Text Box 36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5" name="Text Box 36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6" name="Text Box 36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7" name="Text Box 36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8" name="Text Box 36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49" name="Text Box 36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0" name="Text Box 36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1" name="Text Box 36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2" name="Text Box 36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3" name="Text Box 36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4" name="Text Box 36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5" name="Text Box 36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6" name="Text Box 36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7" name="Text Box 36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8" name="Text Box 36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59" name="Text Box 36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0" name="Text Box 36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1" name="Text Box 36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2" name="Text Box 36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3" name="Text Box 36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4" name="Text Box 36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5" name="Text Box 36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6" name="Text Box 36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7" name="Text Box 36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8" name="Text Box 36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69" name="Text Box 36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0" name="Text Box 36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1" name="Text Box 36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2" name="Text Box 36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3" name="Text Box 36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4" name="Text Box 36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5" name="Text Box 36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6" name="Text Box 36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7" name="Text Box 36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8" name="Text Box 36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79" name="Text Box 36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0" name="Text Box 36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1" name="Text Box 36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2" name="Text Box 36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3" name="Text Box 36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4" name="Text Box 36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5" name="Text Box 36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6" name="Text Box 36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7" name="Text Box 36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8" name="Text Box 36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89" name="Text Box 36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0" name="Text Box 36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1" name="Text Box 36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2" name="Text Box 36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3" name="Text Box 36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4" name="Text Box 36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5" name="Text Box 36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6" name="Text Box 36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7" name="Text Box 36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8" name="Text Box 36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899" name="Text Box 36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0" name="Text Box 36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1" name="Text Box 36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2" name="Text Box 36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3" name="Text Box 36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4" name="Text Box 36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5" name="Text Box 36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6" name="Text Box 36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7" name="Text Box 36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8" name="Text Box 36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09" name="Text Box 36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0" name="Text Box 37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1" name="Text Box 37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2" name="Text Box 37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3" name="Text Box 37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4" name="Text Box 37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5" name="Text Box 37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6" name="Text Box 37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7" name="Text Box 37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8" name="Text Box 37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19" name="Text Box 37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0" name="Text Box 37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1" name="Text Box 37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2" name="Text Box 37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3" name="Text Box 37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4" name="Text Box 37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5" name="Text Box 37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6" name="Text Box 37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7" name="Text Box 37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8" name="Text Box 37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29" name="Text Box 37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0" name="Text Box 37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1" name="Text Box 37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2" name="Text Box 37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3" name="Text Box 37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4" name="Text Box 37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5" name="Text Box 37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6" name="Text Box 37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7" name="Text Box 37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8" name="Text Box 37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39" name="Text Box 37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0" name="Text Box 37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1" name="Text Box 37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2" name="Text Box 37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3" name="Text Box 37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4" name="Text Box 37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5" name="Text Box 37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6" name="Text Box 37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7" name="Text Box 37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8" name="Text Box 37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49" name="Text Box 37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0" name="Text Box 37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1" name="Text Box 37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2" name="Text Box 37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3" name="Text Box 37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4" name="Text Box 37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5" name="Text Box 37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6" name="Text Box 37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7" name="Text Box 37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8" name="Text Box 37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59" name="Text Box 37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0" name="Text Box 37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1" name="Text Box 37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2" name="Text Box 37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3" name="Text Box 37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4" name="Text Box 37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5" name="Text Box 37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6" name="Text Box 37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7" name="Text Box 37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8" name="Text Box 37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69" name="Text Box 37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0" name="Text Box 37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1" name="Text Box 37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2" name="Text Box 37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3" name="Text Box 37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4" name="Text Box 37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5" name="Text Box 37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6" name="Text Box 37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7" name="Text Box 37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8" name="Text Box 37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79" name="Text Box 37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0" name="Text Box 37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1" name="Text Box 37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2" name="Text Box 37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3" name="Text Box 37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4" name="Text Box 37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5" name="Text Box 37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6" name="Text Box 37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7" name="Text Box 37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8" name="Text Box 37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89" name="Text Box 37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0" name="Text Box 37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1" name="Text Box 37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2" name="Text Box 37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3" name="Text Box 37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4" name="Text Box 37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5" name="Text Box 37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6" name="Text Box 37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7" name="Text Box 37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8" name="Text Box 37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4999" name="Text Box 37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0" name="Text Box 37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1" name="Text Box 37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2" name="Text Box 37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3" name="Text Box 37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4" name="Text Box 37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5" name="Text Box 37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6" name="Text Box 37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7" name="Text Box 37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8" name="Text Box 37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09" name="Text Box 37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0" name="Text Box 38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1" name="Text Box 38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2" name="Text Box 38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3" name="Text Box 38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4" name="Text Box 38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5" name="Text Box 38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6" name="Text Box 38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7" name="Text Box 38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8" name="Text Box 38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19" name="Text Box 38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0" name="Text Box 38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1" name="Text Box 38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2" name="Text Box 38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3" name="Text Box 38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4" name="Text Box 38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5" name="Text Box 38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6" name="Text Box 38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7" name="Text Box 38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8" name="Text Box 38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29" name="Text Box 38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0" name="Text Box 38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1" name="Text Box 38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2" name="Text Box 38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3" name="Text Box 38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4" name="Text Box 38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5" name="Text Box 38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6" name="Text Box 38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7" name="Text Box 38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8" name="Text Box 38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39" name="Text Box 38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0" name="Text Box 38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1" name="Text Box 38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2" name="Text Box 38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3" name="Text Box 38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4" name="Text Box 38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5" name="Text Box 38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6" name="Text Box 38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7" name="Text Box 38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8" name="Text Box 38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49" name="Text Box 38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0" name="Text Box 38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1" name="Text Box 38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2" name="Text Box 38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3" name="Text Box 38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4" name="Text Box 38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5" name="Text Box 38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6" name="Text Box 38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7" name="Text Box 38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8" name="Text Box 38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59" name="Text Box 38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0" name="Text Box 38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1" name="Text Box 38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2" name="Text Box 38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3" name="Text Box 38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4" name="Text Box 38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5" name="Text Box 38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6" name="Text Box 38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7" name="Text Box 38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8" name="Text Box 38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69" name="Text Box 38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0" name="Text Box 38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1" name="Text Box 38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2" name="Text Box 38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3" name="Text Box 38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4" name="Text Box 38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5" name="Text Box 38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6" name="Text Box 38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7" name="Text Box 38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8" name="Text Box 38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79" name="Text Box 38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0" name="Text Box 38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1" name="Text Box 38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2" name="Text Box 38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3" name="Text Box 38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4" name="Text Box 38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5" name="Text Box 38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6" name="Text Box 38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7" name="Text Box 38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8" name="Text Box 38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89" name="Text Box 38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0" name="Text Box 38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1" name="Text Box 38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2" name="Text Box 38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3" name="Text Box 38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4" name="Text Box 38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5" name="Text Box 38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6" name="Text Box 38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7" name="Text Box 38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8" name="Text Box 38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099" name="Text Box 38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0" name="Text Box 38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1" name="Text Box 38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2" name="Text Box 38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3" name="Text Box 38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4" name="Text Box 38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5" name="Text Box 38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6" name="Text Box 38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7" name="Text Box 38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8" name="Text Box 38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09" name="Text Box 38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0" name="Text Box 39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1" name="Text Box 39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2" name="Text Box 39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3" name="Text Box 39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4" name="Text Box 39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5" name="Text Box 39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6" name="Text Box 39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7" name="Text Box 39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8" name="Text Box 39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19" name="Text Box 39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0" name="Text Box 39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1" name="Text Box 39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2" name="Text Box 39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3" name="Text Box 39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4" name="Text Box 39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5" name="Text Box 39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6" name="Text Box 39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7" name="Text Box 39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8" name="Text Box 39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29" name="Text Box 39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0" name="Text Box 39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1" name="Text Box 39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2" name="Text Box 39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3" name="Text Box 39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4" name="Text Box 39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5" name="Text Box 39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6" name="Text Box 39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7" name="Text Box 39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8" name="Text Box 39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39" name="Text Box 39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0" name="Text Box 39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1" name="Text Box 39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2" name="Text Box 39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3" name="Text Box 39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4" name="Text Box 39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5" name="Text Box 39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6" name="Text Box 39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7" name="Text Box 39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8" name="Text Box 39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49" name="Text Box 39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0" name="Text Box 39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1" name="Text Box 39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2" name="Text Box 39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3" name="Text Box 39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4" name="Text Box 39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5" name="Text Box 39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6" name="Text Box 39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7" name="Text Box 39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8" name="Text Box 39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59" name="Text Box 39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0" name="Text Box 39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1" name="Text Box 39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2" name="Text Box 39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3" name="Text Box 39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4" name="Text Box 39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5" name="Text Box 39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6" name="Text Box 39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7" name="Text Box 39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8" name="Text Box 39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69" name="Text Box 39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0" name="Text Box 39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1" name="Text Box 39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2" name="Text Box 39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3" name="Text Box 39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4" name="Text Box 39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5" name="Text Box 39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6" name="Text Box 39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7" name="Text Box 39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8" name="Text Box 39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79" name="Text Box 39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0" name="Text Box 39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1" name="Text Box 39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2" name="Text Box 39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3" name="Text Box 39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4" name="Text Box 39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5" name="Text Box 39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6" name="Text Box 39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7" name="Text Box 39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8" name="Text Box 39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89" name="Text Box 39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0" name="Text Box 39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1" name="Text Box 39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2" name="Text Box 39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3" name="Text Box 39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4" name="Text Box 39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5" name="Text Box 39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6" name="Text Box 39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7" name="Text Box 39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8" name="Text Box 39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199" name="Text Box 39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0" name="Text Box 39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1" name="Text Box 39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2" name="Text Box 39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3" name="Text Box 39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4" name="Text Box 39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5" name="Text Box 39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6" name="Text Box 39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7" name="Text Box 39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8" name="Text Box 39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09" name="Text Box 39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0" name="Text Box 40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1" name="Text Box 40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2" name="Text Box 40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3" name="Text Box 40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4" name="Text Box 40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5" name="Text Box 40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6" name="Text Box 40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7" name="Text Box 40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8" name="Text Box 40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19" name="Text Box 40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0" name="Text Box 40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1" name="Text Box 40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2" name="Text Box 40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3" name="Text Box 40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4" name="Text Box 40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5" name="Text Box 40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6" name="Text Box 40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7" name="Text Box 40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8" name="Text Box 40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29" name="Text Box 40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0" name="Text Box 40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1" name="Text Box 40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2" name="Text Box 40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3" name="Text Box 40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4" name="Text Box 40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5" name="Text Box 40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6" name="Text Box 40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7" name="Text Box 40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8" name="Text Box 40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39" name="Text Box 40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0" name="Text Box 40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1" name="Text Box 40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2" name="Text Box 40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3" name="Text Box 40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4" name="Text Box 40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5" name="Text Box 40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6" name="Text Box 40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7" name="Text Box 40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8" name="Text Box 40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49" name="Text Box 40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0" name="Text Box 40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1" name="Text Box 40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2" name="Text Box 40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3" name="Text Box 40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4" name="Text Box 40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5" name="Text Box 40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6" name="Text Box 40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7" name="Text Box 40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8" name="Text Box 40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59" name="Text Box 40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0" name="Text Box 40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1" name="Text Box 40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2" name="Text Box 40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3" name="Text Box 40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4" name="Text Box 40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5" name="Text Box 40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6" name="Text Box 40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7" name="Text Box 40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8" name="Text Box 40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69" name="Text Box 40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0" name="Text Box 40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1" name="Text Box 40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2" name="Text Box 40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3" name="Text Box 40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4" name="Text Box 40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5" name="Text Box 40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6" name="Text Box 40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7" name="Text Box 40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8" name="Text Box 40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79" name="Text Box 40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0" name="Text Box 40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1" name="Text Box 40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2" name="Text Box 40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3" name="Text Box 40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4" name="Text Box 40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5" name="Text Box 40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6" name="Text Box 40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7" name="Text Box 40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8" name="Text Box 40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89" name="Text Box 40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0" name="Text Box 40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1" name="Text Box 40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2" name="Text Box 40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3" name="Text Box 40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4" name="Text Box 40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5" name="Text Box 40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6" name="Text Box 40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7" name="Text Box 40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8" name="Text Box 40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299" name="Text Box 40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0" name="Text Box 40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1" name="Text Box 40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2" name="Text Box 40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3" name="Text Box 40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4" name="Text Box 40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5" name="Text Box 40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6" name="Text Box 40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7" name="Text Box 40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8" name="Text Box 40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09" name="Text Box 40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0" name="Text Box 41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1" name="Text Box 41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2" name="Text Box 41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3" name="Text Box 41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4" name="Text Box 41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5" name="Text Box 41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6" name="Text Box 41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7" name="Text Box 41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8" name="Text Box 41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19" name="Text Box 41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0" name="Text Box 41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1" name="Text Box 41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2" name="Text Box 41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3" name="Text Box 41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4" name="Text Box 41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5" name="Text Box 41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6" name="Text Box 41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7" name="Text Box 41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8" name="Text Box 41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29" name="Text Box 41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0" name="Text Box 41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1" name="Text Box 41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2" name="Text Box 41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3" name="Text Box 41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4" name="Text Box 41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5" name="Text Box 41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6" name="Text Box 41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7" name="Text Box 41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8" name="Text Box 41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39" name="Text Box 41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0" name="Text Box 41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1" name="Text Box 41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2" name="Text Box 41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3" name="Text Box 41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4" name="Text Box 41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5" name="Text Box 41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6" name="Text Box 41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7" name="Text Box 41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8" name="Text Box 41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49" name="Text Box 41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0" name="Text Box 41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1" name="Text Box 41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2" name="Text Box 41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3" name="Text Box 41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4" name="Text Box 41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5" name="Text Box 41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6" name="Text Box 41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7" name="Text Box 41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8" name="Text Box 41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59" name="Text Box 41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0" name="Text Box 41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1" name="Text Box 41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2" name="Text Box 41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3" name="Text Box 41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4" name="Text Box 41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5" name="Text Box 41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6" name="Text Box 41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7" name="Text Box 41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8" name="Text Box 41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69" name="Text Box 41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0" name="Text Box 41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1" name="Text Box 41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2" name="Text Box 41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3" name="Text Box 41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4" name="Text Box 41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5" name="Text Box 41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6" name="Text Box 41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7" name="Text Box 41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8" name="Text Box 41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79" name="Text Box 41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0" name="Text Box 41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1" name="Text Box 41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2" name="Text Box 41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3" name="Text Box 41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4" name="Text Box 41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5" name="Text Box 41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6" name="Text Box 41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7" name="Text Box 41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8" name="Text Box 41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89" name="Text Box 41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0" name="Text Box 41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1" name="Text Box 41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2" name="Text Box 41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3" name="Text Box 41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4" name="Text Box 41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5" name="Text Box 41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6" name="Text Box 41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7" name="Text Box 41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8" name="Text Box 41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399" name="Text Box 41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0" name="Text Box 41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1" name="Text Box 41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2" name="Text Box 41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3" name="Text Box 41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4" name="Text Box 41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5" name="Text Box 41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6" name="Text Box 41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7" name="Text Box 41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8" name="Text Box 41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09" name="Text Box 41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0" name="Text Box 42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1" name="Text Box 42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2" name="Text Box 42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3" name="Text Box 42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4" name="Text Box 42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5" name="Text Box 42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6" name="Text Box 42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7" name="Text Box 42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8" name="Text Box 42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19" name="Text Box 42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0" name="Text Box 42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1" name="Text Box 42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2" name="Text Box 42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3" name="Text Box 42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4" name="Text Box 42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5" name="Text Box 42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6" name="Text Box 42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7" name="Text Box 42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8" name="Text Box 42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29" name="Text Box 42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0" name="Text Box 42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1" name="Text Box 42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2" name="Text Box 42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3" name="Text Box 42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4" name="Text Box 42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5" name="Text Box 42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6" name="Text Box 42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7" name="Text Box 42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8" name="Text Box 42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39" name="Text Box 42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0" name="Text Box 42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1" name="Text Box 42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2" name="Text Box 42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3" name="Text Box 42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4" name="Text Box 42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5" name="Text Box 42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6" name="Text Box 42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7" name="Text Box 42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8" name="Text Box 42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49" name="Text Box 42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0" name="Text Box 42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1" name="Text Box 42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2" name="Text Box 42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3" name="Text Box 42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4" name="Text Box 42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5" name="Text Box 42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6" name="Text Box 42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7" name="Text Box 42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8" name="Text Box 42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59" name="Text Box 42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0" name="Text Box 42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1" name="Text Box 42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2" name="Text Box 42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3" name="Text Box 42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4" name="Text Box 42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5" name="Text Box 42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6" name="Text Box 42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7" name="Text Box 42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8" name="Text Box 42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69" name="Text Box 42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0" name="Text Box 42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1" name="Text Box 42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2" name="Text Box 42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3" name="Text Box 42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4" name="Text Box 42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5" name="Text Box 42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6" name="Text Box 42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7" name="Text Box 42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8" name="Text Box 42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79" name="Text Box 42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0" name="Text Box 42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1" name="Text Box 42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2" name="Text Box 42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3" name="Text Box 42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4" name="Text Box 42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5" name="Text Box 42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6" name="Text Box 42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7" name="Text Box 42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8" name="Text Box 42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89" name="Text Box 42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0" name="Text Box 42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1" name="Text Box 42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2" name="Text Box 42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3" name="Text Box 42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4" name="Text Box 42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5" name="Text Box 42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6" name="Text Box 42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7" name="Text Box 42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8" name="Text Box 42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499" name="Text Box 42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0" name="Text Box 42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1" name="Text Box 42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2" name="Text Box 42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3" name="Text Box 42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4" name="Text Box 42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5" name="Text Box 42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6" name="Text Box 42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7" name="Text Box 42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8" name="Text Box 42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09" name="Text Box 42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0" name="Text Box 43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1" name="Text Box 43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2" name="Text Box 43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3" name="Text Box 43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4" name="Text Box 43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5" name="Text Box 43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6" name="Text Box 43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7" name="Text Box 43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8" name="Text Box 43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19" name="Text Box 43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0" name="Text Box 43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1" name="Text Box 43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2" name="Text Box 43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3" name="Text Box 43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4" name="Text Box 43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5" name="Text Box 43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6" name="Text Box 43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7" name="Text Box 43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8" name="Text Box 43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29" name="Text Box 43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0" name="Text Box 43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1" name="Text Box 43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2" name="Text Box 43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3" name="Text Box 43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4" name="Text Box 43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5" name="Text Box 43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6" name="Text Box 43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7" name="Text Box 43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8" name="Text Box 43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39" name="Text Box 43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0" name="Text Box 43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1" name="Text Box 43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2" name="Text Box 43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3" name="Text Box 43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4" name="Text Box 43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5" name="Text Box 43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6" name="Text Box 43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7" name="Text Box 43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8" name="Text Box 43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49" name="Text Box 43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0" name="Text Box 43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1" name="Text Box 43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2" name="Text Box 43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3" name="Text Box 43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4" name="Text Box 43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5" name="Text Box 43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6" name="Text Box 43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7" name="Text Box 43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8" name="Text Box 43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59" name="Text Box 43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0" name="Text Box 43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1" name="Text Box 43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2" name="Text Box 43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3" name="Text Box 43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4" name="Text Box 43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5" name="Text Box 43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6" name="Text Box 43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7" name="Text Box 43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8" name="Text Box 43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69" name="Text Box 43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0" name="Text Box 43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1" name="Text Box 43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2" name="Text Box 43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3" name="Text Box 43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4" name="Text Box 43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5" name="Text Box 43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6" name="Text Box 43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7" name="Text Box 43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8" name="Text Box 43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79" name="Text Box 43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0" name="Text Box 43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1" name="Text Box 43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2" name="Text Box 43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3" name="Text Box 43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4" name="Text Box 43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5" name="Text Box 43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6" name="Text Box 43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7" name="Text Box 43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8" name="Text Box 43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89" name="Text Box 43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0" name="Text Box 43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1" name="Text Box 43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2" name="Text Box 43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3" name="Text Box 43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4" name="Text Box 43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5" name="Text Box 43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6" name="Text Box 43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7" name="Text Box 43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8" name="Text Box 43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599" name="Text Box 43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0" name="Text Box 43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1" name="Text Box 43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2" name="Text Box 43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3" name="Text Box 43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4" name="Text Box 43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5" name="Text Box 43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6" name="Text Box 43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7" name="Text Box 43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8" name="Text Box 43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09" name="Text Box 43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0" name="Text Box 44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1" name="Text Box 44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2" name="Text Box 44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3" name="Text Box 44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4" name="Text Box 44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5" name="Text Box 44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6" name="Text Box 44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7" name="Text Box 44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8" name="Text Box 44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19" name="Text Box 44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0" name="Text Box 44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1" name="Text Box 44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2" name="Text Box 44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3" name="Text Box 44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4" name="Text Box 44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5" name="Text Box 44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6" name="Text Box 44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7" name="Text Box 44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8" name="Text Box 44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29" name="Text Box 44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0" name="Text Box 44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1" name="Text Box 44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2" name="Text Box 44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3" name="Text Box 44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4" name="Text Box 44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5" name="Text Box 44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6" name="Text Box 44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7" name="Text Box 44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8" name="Text Box 44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39" name="Text Box 44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0" name="Text Box 44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1" name="Text Box 44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2" name="Text Box 44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3" name="Text Box 44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4" name="Text Box 44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5" name="Text Box 44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6" name="Text Box 44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7" name="Text Box 44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8" name="Text Box 44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49" name="Text Box 44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0" name="Text Box 44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1" name="Text Box 44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2" name="Text Box 44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3" name="Text Box 44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4" name="Text Box 44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5" name="Text Box 44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6" name="Text Box 44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7" name="Text Box 44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8" name="Text Box 44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59" name="Text Box 44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0" name="Text Box 44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1" name="Text Box 44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2" name="Text Box 44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3" name="Text Box 44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4" name="Text Box 44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5" name="Text Box 44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6" name="Text Box 44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7" name="Text Box 44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8" name="Text Box 44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69" name="Text Box 44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0" name="Text Box 44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1" name="Text Box 44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2" name="Text Box 44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3" name="Text Box 44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4" name="Text Box 44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5" name="Text Box 44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6" name="Text Box 44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7" name="Text Box 44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8" name="Text Box 44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79" name="Text Box 44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0" name="Text Box 44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1" name="Text Box 44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2" name="Text Box 44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3" name="Text Box 44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4" name="Text Box 44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5" name="Text Box 44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6" name="Text Box 44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7" name="Text Box 44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8" name="Text Box 44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89" name="Text Box 44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0" name="Text Box 44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1" name="Text Box 44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2" name="Text Box 44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3" name="Text Box 44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4" name="Text Box 44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5" name="Text Box 44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6" name="Text Box 44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7" name="Text Box 44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8" name="Text Box 44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699" name="Text Box 44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0" name="Text Box 44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1" name="Text Box 44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2" name="Text Box 44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3" name="Text Box 44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4" name="Text Box 44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5" name="Text Box 44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6" name="Text Box 44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7" name="Text Box 44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8" name="Text Box 44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09" name="Text Box 44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0" name="Text Box 45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1" name="Text Box 45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2" name="Text Box 45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3" name="Text Box 45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4" name="Text Box 45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5" name="Text Box 45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6" name="Text Box 45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7" name="Text Box 45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8" name="Text Box 45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19" name="Text Box 45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0" name="Text Box 45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1" name="Text Box 45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2" name="Text Box 45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3" name="Text Box 45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4" name="Text Box 45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5" name="Text Box 45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6" name="Text Box 45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7" name="Text Box 45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8" name="Text Box 45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29" name="Text Box 45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0" name="Text Box 45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1" name="Text Box 45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2" name="Text Box 45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3" name="Text Box 45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4" name="Text Box 45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5" name="Text Box 45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6" name="Text Box 45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7" name="Text Box 45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8" name="Text Box 45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39" name="Text Box 45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0" name="Text Box 45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1" name="Text Box 45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2" name="Text Box 45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3" name="Text Box 45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4" name="Text Box 45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5" name="Text Box 45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6" name="Text Box 45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7" name="Text Box 45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8" name="Text Box 45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49" name="Text Box 45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0" name="Text Box 45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1" name="Text Box 45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2" name="Text Box 45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3" name="Text Box 45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4" name="Text Box 45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5" name="Text Box 45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6" name="Text Box 45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7" name="Text Box 45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8" name="Text Box 45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59" name="Text Box 45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0" name="Text Box 45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1" name="Text Box 45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2" name="Text Box 45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3" name="Text Box 45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4" name="Text Box 45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5" name="Text Box 45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6" name="Text Box 45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7" name="Text Box 45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8" name="Text Box 45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69" name="Text Box 45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0" name="Text Box 45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1" name="Text Box 45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2" name="Text Box 45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3" name="Text Box 45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4" name="Text Box 45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5" name="Text Box 45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6" name="Text Box 45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7" name="Text Box 45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8" name="Text Box 45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79" name="Text Box 45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0" name="Text Box 45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1" name="Text Box 45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2" name="Text Box 45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3" name="Text Box 45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4" name="Text Box 45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5" name="Text Box 45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6" name="Text Box 45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7" name="Text Box 45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8" name="Text Box 45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89" name="Text Box 45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0" name="Text Box 45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1" name="Text Box 45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2" name="Text Box 45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3" name="Text Box 45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4" name="Text Box 45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5" name="Text Box 45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6" name="Text Box 45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7" name="Text Box 45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8" name="Text Box 45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799" name="Text Box 45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0" name="Text Box 45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1" name="Text Box 45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2" name="Text Box 45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3" name="Text Box 45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4" name="Text Box 45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5" name="Text Box 45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6" name="Text Box 45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7" name="Text Box 45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8" name="Text Box 45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09" name="Text Box 45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0" name="Text Box 46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1" name="Text Box 46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2" name="Text Box 46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3" name="Text Box 46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4" name="Text Box 46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5" name="Text Box 46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6" name="Text Box 46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7" name="Text Box 46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8" name="Text Box 46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19" name="Text Box 46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0" name="Text Box 46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1" name="Text Box 46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2" name="Text Box 46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3" name="Text Box 46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4" name="Text Box 46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5" name="Text Box 46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6" name="Text Box 46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7" name="Text Box 46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8" name="Text Box 46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29" name="Text Box 46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0" name="Text Box 46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1" name="Text Box 46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2" name="Text Box 46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3" name="Text Box 46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4" name="Text Box 46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5" name="Text Box 46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6" name="Text Box 46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7" name="Text Box 46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8" name="Text Box 46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39" name="Text Box 46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0" name="Text Box 46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1" name="Text Box 46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2" name="Text Box 46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3" name="Text Box 46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4" name="Text Box 46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5" name="Text Box 46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6" name="Text Box 46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7" name="Text Box 46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8" name="Text Box 46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49" name="Text Box 46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0" name="Text Box 46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1" name="Text Box 46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2" name="Text Box 46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3" name="Text Box 46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4" name="Text Box 46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5" name="Text Box 46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6" name="Text Box 46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7" name="Text Box 46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8" name="Text Box 46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59" name="Text Box 46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0" name="Text Box 46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1" name="Text Box 46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2" name="Text Box 46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3" name="Text Box 46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4" name="Text Box 46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5" name="Text Box 46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6" name="Text Box 46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7" name="Text Box 46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8" name="Text Box 46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69" name="Text Box 46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0" name="Text Box 46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1" name="Text Box 46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2" name="Text Box 46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3" name="Text Box 46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4" name="Text Box 46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5" name="Text Box 46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6" name="Text Box 46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7" name="Text Box 46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8" name="Text Box 46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79" name="Text Box 46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0" name="Text Box 46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1" name="Text Box 46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2" name="Text Box 46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3" name="Text Box 46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4" name="Text Box 46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5" name="Text Box 46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6" name="Text Box 46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7" name="Text Box 46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8" name="Text Box 46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89" name="Text Box 46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0" name="Text Box 46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1" name="Text Box 46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2" name="Text Box 46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3" name="Text Box 46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4" name="Text Box 46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5" name="Text Box 46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6" name="Text Box 46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7" name="Text Box 46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8" name="Text Box 46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899" name="Text Box 46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0" name="Text Box 46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1" name="Text Box 46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2" name="Text Box 46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3" name="Text Box 46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4" name="Text Box 46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5" name="Text Box 46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6" name="Text Box 46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7" name="Text Box 46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8" name="Text Box 46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09" name="Text Box 46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0" name="Text Box 47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1" name="Text Box 47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2" name="Text Box 47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3" name="Text Box 47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4" name="Text Box 47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5" name="Text Box 47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6" name="Text Box 47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7" name="Text Box 47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8" name="Text Box 47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19" name="Text Box 47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0" name="Text Box 47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1" name="Text Box 47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2" name="Text Box 47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3" name="Text Box 47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4" name="Text Box 47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5" name="Text Box 47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6" name="Text Box 47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7" name="Text Box 47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8" name="Text Box 47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29" name="Text Box 47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0" name="Text Box 47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1" name="Text Box 47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2" name="Text Box 47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3" name="Text Box 47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4" name="Text Box 47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5" name="Text Box 47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6" name="Text Box 47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7" name="Text Box 47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8" name="Text Box 47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39" name="Text Box 47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0" name="Text Box 47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1" name="Text Box 47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2" name="Text Box 47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3" name="Text Box 47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4" name="Text Box 47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5" name="Text Box 47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6" name="Text Box 47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7" name="Text Box 47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8" name="Text Box 47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49" name="Text Box 47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0" name="Text Box 47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1" name="Text Box 47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2" name="Text Box 47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3" name="Text Box 47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4" name="Text Box 47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5" name="Text Box 47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6" name="Text Box 47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7" name="Text Box 47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8" name="Text Box 47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59" name="Text Box 47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0" name="Text Box 47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1" name="Text Box 47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2" name="Text Box 47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3" name="Text Box 47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4" name="Text Box 47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5" name="Text Box 47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6" name="Text Box 47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7" name="Text Box 47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8" name="Text Box 47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69" name="Text Box 47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0" name="Text Box 47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1" name="Text Box 47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2" name="Text Box 47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3" name="Text Box 47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4" name="Text Box 47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5" name="Text Box 47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6" name="Text Box 47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7" name="Text Box 47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8" name="Text Box 47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79" name="Text Box 47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0" name="Text Box 47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1" name="Text Box 47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2" name="Text Box 47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3" name="Text Box 47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4" name="Text Box 47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5" name="Text Box 47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6" name="Text Box 47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7" name="Text Box 47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8" name="Text Box 47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89" name="Text Box 47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0" name="Text Box 47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1" name="Text Box 47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2" name="Text Box 47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3" name="Text Box 47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4" name="Text Box 47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5" name="Text Box 47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6" name="Text Box 47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7" name="Text Box 47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8" name="Text Box 47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5999" name="Text Box 47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0" name="Text Box 47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1" name="Text Box 47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2" name="Text Box 47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3" name="Text Box 47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4" name="Text Box 47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5" name="Text Box 47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6" name="Text Box 47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7" name="Text Box 47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8" name="Text Box 47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09" name="Text Box 47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0" name="Text Box 48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1" name="Text Box 48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2" name="Text Box 48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3" name="Text Box 48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4" name="Text Box 48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5" name="Text Box 48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6" name="Text Box 48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7" name="Text Box 48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8" name="Text Box 48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19" name="Text Box 48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0" name="Text Box 48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1" name="Text Box 48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2" name="Text Box 48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3" name="Text Box 48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4" name="Text Box 48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5" name="Text Box 48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6" name="Text Box 48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7" name="Text Box 48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8" name="Text Box 48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29" name="Text Box 48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0" name="Text Box 48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1" name="Text Box 48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2" name="Text Box 48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3" name="Text Box 48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4" name="Text Box 48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5" name="Text Box 48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6" name="Text Box 48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7" name="Text Box 48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8" name="Text Box 48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39" name="Text Box 48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0" name="Text Box 48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1" name="Text Box 48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2" name="Text Box 48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3" name="Text Box 48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4" name="Text Box 48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5" name="Text Box 48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6" name="Text Box 48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7" name="Text Box 48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8" name="Text Box 48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49" name="Text Box 48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0" name="Text Box 48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1" name="Text Box 48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2" name="Text Box 48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3" name="Text Box 48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4" name="Text Box 48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5" name="Text Box 48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6" name="Text Box 48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7" name="Text Box 48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8" name="Text Box 48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59" name="Text Box 48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0" name="Text Box 48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1" name="Text Box 48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2" name="Text Box 48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3" name="Text Box 48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4" name="Text Box 48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5" name="Text Box 48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6" name="Text Box 48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7" name="Text Box 48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8" name="Text Box 48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69" name="Text Box 48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0" name="Text Box 48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1" name="Text Box 48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2" name="Text Box 48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3" name="Text Box 48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4" name="Text Box 48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5" name="Text Box 48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6" name="Text Box 48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7" name="Text Box 48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8" name="Text Box 48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79" name="Text Box 48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0" name="Text Box 48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1" name="Text Box 48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2" name="Text Box 48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3" name="Text Box 48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4" name="Text Box 48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5" name="Text Box 48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6" name="Text Box 48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7" name="Text Box 48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8" name="Text Box 48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89" name="Text Box 48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0" name="Text Box 48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1" name="Text Box 48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2" name="Text Box 48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3" name="Text Box 48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4" name="Text Box 48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5" name="Text Box 48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6" name="Text Box 48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7" name="Text Box 48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8" name="Text Box 48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099" name="Text Box 48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0" name="Text Box 48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1" name="Text Box 48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2" name="Text Box 48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3" name="Text Box 48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4" name="Text Box 48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5" name="Text Box 48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6" name="Text Box 48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7" name="Text Box 48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8" name="Text Box 48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09" name="Text Box 48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0" name="Text Box 49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1" name="Text Box 49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2" name="Text Box 49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3" name="Text Box 49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4" name="Text Box 49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5" name="Text Box 49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6" name="Text Box 49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7" name="Text Box 49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8" name="Text Box 49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19" name="Text Box 49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0" name="Text Box 49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1" name="Text Box 49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2" name="Text Box 49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3" name="Text Box 49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4" name="Text Box 49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5" name="Text Box 49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6" name="Text Box 49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7" name="Text Box 49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8" name="Text Box 49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29" name="Text Box 49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0" name="Text Box 49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1" name="Text Box 49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2" name="Text Box 49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3" name="Text Box 49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4" name="Text Box 49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5" name="Text Box 49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6" name="Text Box 49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7" name="Text Box 49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8" name="Text Box 49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39" name="Text Box 49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0" name="Text Box 49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1" name="Text Box 49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2" name="Text Box 49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3" name="Text Box 49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4" name="Text Box 49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5" name="Text Box 49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6" name="Text Box 49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7" name="Text Box 49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8" name="Text Box 49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49" name="Text Box 49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0" name="Text Box 49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1" name="Text Box 49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2" name="Text Box 49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3" name="Text Box 49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4" name="Text Box 49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5" name="Text Box 49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6" name="Text Box 49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7" name="Text Box 49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8" name="Text Box 49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59" name="Text Box 49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0" name="Text Box 49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1" name="Text Box 49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2" name="Text Box 49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3" name="Text Box 49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4" name="Text Box 49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5" name="Text Box 49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6" name="Text Box 49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7" name="Text Box 49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8" name="Text Box 49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69" name="Text Box 49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0" name="Text Box 49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1" name="Text Box 49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2" name="Text Box 49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3" name="Text Box 49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4" name="Text Box 49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5" name="Text Box 49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6" name="Text Box 49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7" name="Text Box 49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8" name="Text Box 49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79" name="Text Box 49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0" name="Text Box 49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1" name="Text Box 49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2" name="Text Box 49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3" name="Text Box 49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4" name="Text Box 49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5" name="Text Box 49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6" name="Text Box 49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7" name="Text Box 49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8" name="Text Box 49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89" name="Text Box 49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0" name="Text Box 49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1" name="Text Box 49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2" name="Text Box 49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3" name="Text Box 49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4" name="Text Box 49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5" name="Text Box 49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6" name="Text Box 49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7" name="Text Box 49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8" name="Text Box 49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199" name="Text Box 49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0" name="Text Box 49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1" name="Text Box 49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2" name="Text Box 49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3" name="Text Box 49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4" name="Text Box 49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5" name="Text Box 49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6" name="Text Box 49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7" name="Text Box 49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8" name="Text Box 49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09" name="Text Box 49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0" name="Text Box 50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1" name="Text Box 50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2" name="Text Box 50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3" name="Text Box 50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4" name="Text Box 50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5" name="Text Box 50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6" name="Text Box 50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7" name="Text Box 50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8" name="Text Box 50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19" name="Text Box 50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0" name="Text Box 50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1" name="Text Box 50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2" name="Text Box 50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3" name="Text Box 50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4" name="Text Box 50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5" name="Text Box 50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6" name="Text Box 50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7" name="Text Box 50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8" name="Text Box 50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29" name="Text Box 50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0" name="Text Box 50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1" name="Text Box 50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2" name="Text Box 50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3" name="Text Box 50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4" name="Text Box 50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5" name="Text Box 50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6" name="Text Box 50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7" name="Text Box 50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8" name="Text Box 50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39" name="Text Box 50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0" name="Text Box 50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1" name="Text Box 50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2" name="Text Box 50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3" name="Text Box 50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4" name="Text Box 50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5" name="Text Box 50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6" name="Text Box 50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7" name="Text Box 50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8" name="Text Box 50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49" name="Text Box 50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0" name="Text Box 50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1" name="Text Box 50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2" name="Text Box 50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3" name="Text Box 50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4" name="Text Box 50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5" name="Text Box 50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6" name="Text Box 50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7" name="Text Box 50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8" name="Text Box 50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59" name="Text Box 50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0" name="Text Box 50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1" name="Text Box 50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2" name="Text Box 50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3" name="Text Box 50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4" name="Text Box 50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5" name="Text Box 50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6" name="Text Box 50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7" name="Text Box 50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8" name="Text Box 50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69" name="Text Box 50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0" name="Text Box 50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1" name="Text Box 50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2" name="Text Box 50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3" name="Text Box 50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4" name="Text Box 50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5" name="Text Box 50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6" name="Text Box 50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7" name="Text Box 50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8" name="Text Box 50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79" name="Text Box 50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0" name="Text Box 50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1" name="Text Box 50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2" name="Text Box 50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3" name="Text Box 50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4" name="Text Box 50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5" name="Text Box 50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6" name="Text Box 50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7" name="Text Box 50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8" name="Text Box 50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89" name="Text Box 50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0" name="Text Box 50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1" name="Text Box 50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2" name="Text Box 50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3" name="Text Box 50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4" name="Text Box 50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5" name="Text Box 50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6" name="Text Box 50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7" name="Text Box 50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8" name="Text Box 50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299" name="Text Box 50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0" name="Text Box 50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1" name="Text Box 50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2" name="Text Box 50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3" name="Text Box 50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4" name="Text Box 50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5" name="Text Box 50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6" name="Text Box 50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7" name="Text Box 50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8" name="Text Box 50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09" name="Text Box 50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0" name="Text Box 51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1" name="Text Box 51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2" name="Text Box 51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3" name="Text Box 51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4" name="Text Box 51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5" name="Text Box 51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6" name="Text Box 51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7" name="Text Box 51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8" name="Text Box 51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19" name="Text Box 51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0" name="Text Box 51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1" name="Text Box 51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2" name="Text Box 51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3" name="Text Box 51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4" name="Text Box 51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5" name="Text Box 51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6" name="Text Box 51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7" name="Text Box 51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8" name="Text Box 51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29" name="Text Box 51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0" name="Text Box 51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1" name="Text Box 51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2" name="Text Box 51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3" name="Text Box 51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4" name="Text Box 51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5" name="Text Box 51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6" name="Text Box 51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7" name="Text Box 51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8" name="Text Box 51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39" name="Text Box 51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0" name="Text Box 51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1" name="Text Box 51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2" name="Text Box 51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3" name="Text Box 51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4" name="Text Box 51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5" name="Text Box 51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6" name="Text Box 51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7" name="Text Box 51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8" name="Text Box 51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49" name="Text Box 51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0" name="Text Box 51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1" name="Text Box 51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2" name="Text Box 51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3" name="Text Box 51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4" name="Text Box 51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5" name="Text Box 51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6" name="Text Box 51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7" name="Text Box 51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8" name="Text Box 51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59" name="Text Box 51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0" name="Text Box 51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1" name="Text Box 51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2" name="Text Box 51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3" name="Text Box 51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4" name="Text Box 51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5" name="Text Box 51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6" name="Text Box 51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7" name="Text Box 51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8" name="Text Box 51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69" name="Text Box 51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0" name="Text Box 51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1" name="Text Box 51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2" name="Text Box 51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3" name="Text Box 51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4" name="Text Box 51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5" name="Text Box 51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6" name="Text Box 51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7" name="Text Box 51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8" name="Text Box 51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79" name="Text Box 51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0" name="Text Box 51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1" name="Text Box 51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2" name="Text Box 51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3" name="Text Box 51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4" name="Text Box 51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5" name="Text Box 51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6" name="Text Box 51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7" name="Text Box 51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8" name="Text Box 51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89" name="Text Box 51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0" name="Text Box 51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1" name="Text Box 51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2" name="Text Box 51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3" name="Text Box 51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4" name="Text Box 51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5" name="Text Box 51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6" name="Text Box 51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7" name="Text Box 51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8" name="Text Box 51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399" name="Text Box 51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0" name="Text Box 51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1" name="Text Box 51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2" name="Text Box 51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3" name="Text Box 51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4" name="Text Box 51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5" name="Text Box 51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6" name="Text Box 51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7" name="Text Box 51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8" name="Text Box 51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09" name="Text Box 51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0" name="Text Box 52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1" name="Text Box 52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2" name="Text Box 52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3" name="Text Box 52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4" name="Text Box 52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5" name="Text Box 52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6" name="Text Box 52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7" name="Text Box 52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8" name="Text Box 52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19" name="Text Box 52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0" name="Text Box 52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1" name="Text Box 52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2" name="Text Box 52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3" name="Text Box 52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4" name="Text Box 52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5" name="Text Box 52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6" name="Text Box 52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7" name="Text Box 52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8" name="Text Box 52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29" name="Text Box 52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0" name="Text Box 52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1" name="Text Box 52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2" name="Text Box 52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3" name="Text Box 52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4" name="Text Box 52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5" name="Text Box 52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6" name="Text Box 52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7" name="Text Box 52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8" name="Text Box 52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39" name="Text Box 52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0" name="Text Box 52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1" name="Text Box 52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2" name="Text Box 52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3" name="Text Box 52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4" name="Text Box 52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5" name="Text Box 52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6" name="Text Box 52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7" name="Text Box 52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8" name="Text Box 52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49" name="Text Box 52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0" name="Text Box 52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1" name="Text Box 52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2" name="Text Box 52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3" name="Text Box 52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4" name="Text Box 52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5" name="Text Box 52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6" name="Text Box 52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7" name="Text Box 52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8" name="Text Box 52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59" name="Text Box 52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0" name="Text Box 52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1" name="Text Box 52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2" name="Text Box 52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3" name="Text Box 52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4" name="Text Box 52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5" name="Text Box 52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6" name="Text Box 52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7" name="Text Box 52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8" name="Text Box 52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69" name="Text Box 52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0" name="Text Box 52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1" name="Text Box 52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2" name="Text Box 52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3" name="Text Box 52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4" name="Text Box 52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5" name="Text Box 52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6" name="Text Box 52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7" name="Text Box 52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8" name="Text Box 52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79" name="Text Box 52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0" name="Text Box 52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1" name="Text Box 52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2" name="Text Box 52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3" name="Text Box 52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4" name="Text Box 52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5" name="Text Box 52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6" name="Text Box 52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7" name="Text Box 52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8" name="Text Box 52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89" name="Text Box 527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0" name="Text Box 528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1" name="Text Box 528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2" name="Text Box 528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3" name="Text Box 528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4" name="Text Box 528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5" name="Text Box 528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6" name="Text Box 528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7" name="Text Box 528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8" name="Text Box 528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499" name="Text Box 528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0" name="Text Box 529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1" name="Text Box 529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2" name="Text Box 529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3" name="Text Box 529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4" name="Text Box 529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5" name="Text Box 529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6" name="Text Box 529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7" name="Text Box 529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8" name="Text Box 529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09" name="Text Box 529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0" name="Text Box 530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1" name="Text Box 530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2" name="Text Box 530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3" name="Text Box 530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4" name="Text Box 530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5" name="Text Box 530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6" name="Text Box 530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7" name="Text Box 530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8" name="Text Box 530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19" name="Text Box 530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0" name="Text Box 531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1" name="Text Box 531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2" name="Text Box 531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3" name="Text Box 531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4" name="Text Box 531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5" name="Text Box 531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6" name="Text Box 531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7" name="Text Box 531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8" name="Text Box 531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29" name="Text Box 531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0" name="Text Box 532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1" name="Text Box 532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2" name="Text Box 532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3" name="Text Box 532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4" name="Text Box 532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5" name="Text Box 532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6" name="Text Box 532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7" name="Text Box 532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8" name="Text Box 532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39" name="Text Box 532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0" name="Text Box 533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1" name="Text Box 533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2" name="Text Box 533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3" name="Text Box 533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4" name="Text Box 533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5" name="Text Box 533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6" name="Text Box 533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7" name="Text Box 533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8" name="Text Box 533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49" name="Text Box 533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0" name="Text Box 534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1" name="Text Box 534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2" name="Text Box 534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3" name="Text Box 534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4" name="Text Box 534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5" name="Text Box 534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6" name="Text Box 534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7" name="Text Box 534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8" name="Text Box 534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59" name="Text Box 534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0" name="Text Box 535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1" name="Text Box 535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2" name="Text Box 535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3" name="Text Box 535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4" name="Text Box 535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5" name="Text Box 535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6" name="Text Box 535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7" name="Text Box 535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8" name="Text Box 535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69" name="Text Box 535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0" name="Text Box 536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1" name="Text Box 536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2" name="Text Box 536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3" name="Text Box 536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4" name="Text Box 536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5" name="Text Box 536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6" name="Text Box 536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7" name="Text Box 536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8" name="Text Box 536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79" name="Text Box 5369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0" name="Text Box 5370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1" name="Text Box 5371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2" name="Text Box 5372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3" name="Text Box 5373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4" name="Text Box 5374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5" name="Text Box 5375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6" name="Text Box 5376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7" name="Text Box 5377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85725</xdr:colOff>
      <xdr:row>798</xdr:row>
      <xdr:rowOff>330</xdr:rowOff>
    </xdr:to>
    <xdr:sp macro="" textlink="">
      <xdr:nvSpPr>
        <xdr:cNvPr id="16588" name="Text Box 5378"/>
        <xdr:cNvSpPr txBox="1">
          <a:spLocks noChangeArrowheads="1"/>
        </xdr:cNvSpPr>
      </xdr:nvSpPr>
      <xdr:spPr bwMode="auto">
        <a:xfrm>
          <a:off x="4686300" y="151828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4" name="Text Box 378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5" name="Text Box 379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6" name="Text Box 380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7" name="Text Box 381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8" name="Text Box 382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9" name="Text Box 383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0" name="Text Box 384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3" name="Text Box 387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4" name="Text Box 388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5" name="Text Box 389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6" name="Text Box 390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7" name="Text Box 391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8" name="Text Box 392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9" name="Text Box 393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0" name="Text Box 394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1" name="Text Box 395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2" name="Text Box 396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3" name="Text Box 397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4" name="Text Box 398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" name="Text Box 25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" name="Text Box 25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" name="Text Box 25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" name="Text Box 25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" name="Text Box 25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" name="Text Box 25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" name="Text Box 25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" name="Text Box 25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" name="Text Box 25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" name="Text Box 25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" name="Text Box 25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" name="Text Box 25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" name="Text Box 25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" name="Text Box 25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" name="Text Box 26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" name="Text Box 26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" name="Text Box 26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" name="Text Box 26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" name="Text Box 26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" name="Text Box 26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" name="Text Box 26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" name="Text Box 26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" name="Text Box 26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" name="Text Box 26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" name="Text Box 26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" name="Text Box 26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" name="Text Box 26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" name="Text Box 26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" name="Text Box 26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" name="Text Box 26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" name="Text Box 26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" name="Text Box 26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" name="Text Box 26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" name="Text Box 26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" name="Text Box 26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" name="Text Box 26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" name="Text Box 26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" name="Text Box 26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" name="Text Box 26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" name="Text Box 26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" name="Text Box 26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" name="Text Box 26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" name="Text Box 26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" name="Text Box 26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" name="Text Box 26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" name="Text Box 26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" name="Text Box 26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" name="Text Box 26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" name="Text Box 26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" name="Text Box 26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" name="Text Box 26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" name="Text Box 26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" name="Text Box 26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" name="Text Box 26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" name="Text Box 26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" name="Text Box 26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" name="Text Box 26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" name="Text Box 26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" name="Text Box 26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" name="Text Box 26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" name="Text Box 26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" name="Text Box 26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" name="Text Box 26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" name="Text Box 26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" name="Text Box 26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" name="Text Box 26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" name="Text Box 26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" name="Text Box 26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" name="Text Box 26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" name="Text Box 26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" name="Text Box 26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" name="Text Box 26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" name="Text Box 27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" name="Text Box 27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" name="Text Box 27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" name="Text Box 27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" name="Text Box 27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" name="Text Box 27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" name="Text Box 27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" name="Text Box 27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" name="Text Box 27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" name="Text Box 27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" name="Text Box 27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" name="Text Box 27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" name="Text Box 27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" name="Text Box 27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" name="Text Box 27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" name="Text Box 27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" name="Text Box 27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" name="Text Box 27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" name="Text Box 27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" name="Text Box 27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" name="Text Box 27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" name="Text Box 27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" name="Text Box 27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" name="Text Box 27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" name="Text Box 27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" name="Text Box 27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" name="Text Box 27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" name="Text Box 27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" name="Text Box 27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" name="Text Box 27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" name="Text Box 27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" name="Text Box 27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" name="Text Box 27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" name="Text Box 27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" name="Text Box 27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" name="Text Box 27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" name="Text Box 27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" name="Text Box 27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" name="Text Box 27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" name="Text Box 27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" name="Text Box 27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" name="Text Box 27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" name="Text Box 27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" name="Text Box 27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" name="Text Box 27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" name="Text Box 27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" name="Text Box 27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" name="Text Box 27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" name="Text Box 27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" name="Text Box 27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" name="Text Box 27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" name="Text Box 27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" name="Text Box 27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" name="Text Box 27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" name="Text Box 27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" name="Text Box 27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" name="Text Box 27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" name="Text Box 27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" name="Text Box 27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" name="Text Box 27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" name="Text Box 27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" name="Text Box 27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" name="Text Box 27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" name="Text Box 27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" name="Text Box 27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" name="Text Box 27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" name="Text Box 27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" name="Text Box 27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" name="Text Box 27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" name="Text Box 27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" name="Text Box 27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" name="Text Box 27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" name="Text Box 27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" name="Text Box 27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" name="Text Box 27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" name="Text Box 27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" name="Text Box 27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" name="Text Box 27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" name="Text Box 27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" name="Text Box 27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" name="Text Box 27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" name="Text Box 27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" name="Text Box 27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" name="Text Box 27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" name="Text Box 27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" name="Text Box 27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" name="Text Box 27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" name="Text Box 27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" name="Text Box 27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" name="Text Box 27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" name="Text Box 27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" name="Text Box 27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" name="Text Box 27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" name="Text Box 27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" name="Text Box 27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" name="Text Box 27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" name="Text Box 27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" name="Text Box 27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" name="Text Box 27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" name="Text Box 27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" name="Text Box 28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" name="Text Box 28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" name="Text Box 28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" name="Text Box 28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" name="Text Box 28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" name="Text Box 28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" name="Text Box 28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" name="Text Box 28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" name="Text Box 28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" name="Text Box 28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" name="Text Box 28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" name="Text Box 28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" name="Text Box 28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" name="Text Box 28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" name="Text Box 28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" name="Text Box 28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" name="Text Box 28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" name="Text Box 28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" name="Text Box 28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" name="Text Box 28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" name="Text Box 28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" name="Text Box 28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" name="Text Box 28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" name="Text Box 28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" name="Text Box 28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" name="Text Box 28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" name="Text Box 28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" name="Text Box 28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" name="Text Box 28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" name="Text Box 28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" name="Text Box 28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" name="Text Box 28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" name="Text Box 28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" name="Text Box 28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" name="Text Box 28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" name="Text Box 28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" name="Text Box 28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" name="Text Box 28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" name="Text Box 28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" name="Text Box 28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" name="Text Box 28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" name="Text Box 28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" name="Text Box 28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" name="Text Box 28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" name="Text Box 28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" name="Text Box 28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" name="Text Box 28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" name="Text Box 28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" name="Text Box 28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" name="Text Box 28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" name="Text Box 28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" name="Text Box 28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" name="Text Box 28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" name="Text Box 28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" name="Text Box 28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" name="Text Box 28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" name="Text Box 28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" name="Text Box 28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" name="Text Box 28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" name="Text Box 28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" name="Text Box 28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" name="Text Box 28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" name="Text Box 28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" name="Text Box 28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" name="Text Box 28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" name="Text Box 28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3" name="Text Box 28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4" name="Text Box 28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5" name="Text Box 28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6" name="Text Box 28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7" name="Text Box 28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8" name="Text Box 28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9" name="Text Box 28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0" name="Text Box 28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1" name="Text Box 28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2" name="Text Box 28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3" name="Text Box 28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4" name="Text Box 28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5" name="Text Box 28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6" name="Text Box 28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7" name="Text Box 28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8" name="Text Box 28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9" name="Text Box 28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0" name="Text Box 28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1" name="Text Box 28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2" name="Text Box 28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3" name="Text Box 28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4" name="Text Box 28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5" name="Text Box 28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6" name="Text Box 28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7" name="Text Box 28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8" name="Text Box 28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9" name="Text Box 28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0" name="Text Box 28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1" name="Text Box 28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2" name="Text Box 28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3" name="Text Box 28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4" name="Text Box 28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5" name="Text Box 28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6" name="Text Box 28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7" name="Text Box 29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8" name="Text Box 29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9" name="Text Box 29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0" name="Text Box 29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1" name="Text Box 29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2" name="Text Box 29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3" name="Text Box 29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4" name="Text Box 29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5" name="Text Box 29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6" name="Text Box 29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7" name="Text Box 29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8" name="Text Box 29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9" name="Text Box 29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0" name="Text Box 29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1" name="Text Box 29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2" name="Text Box 29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3" name="Text Box 29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4" name="Text Box 29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5" name="Text Box 29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6" name="Text Box 29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7" name="Text Box 29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8" name="Text Box 29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9" name="Text Box 29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0" name="Text Box 29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1" name="Text Box 29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2" name="Text Box 29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3" name="Text Box 29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4" name="Text Box 29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5" name="Text Box 29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6" name="Text Box 29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7" name="Text Box 29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8" name="Text Box 29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9" name="Text Box 29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0" name="Text Box 29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1" name="Text Box 29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2" name="Text Box 29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3" name="Text Box 29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4" name="Text Box 29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5" name="Text Box 29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6" name="Text Box 29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7" name="Text Box 29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8" name="Text Box 29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9" name="Text Box 29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0" name="Text Box 29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1" name="Text Box 29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2" name="Text Box 29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3" name="Text Box 29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4" name="Text Box 29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5" name="Text Box 29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6" name="Text Box 29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7" name="Text Box 29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8" name="Text Box 29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9" name="Text Box 29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0" name="Text Box 29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1" name="Text Box 29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2" name="Text Box 29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3" name="Text Box 29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4" name="Text Box 29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5" name="Text Box 29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6" name="Text Box 29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7" name="Text Box 29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8" name="Text Box 29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9" name="Text Box 29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0" name="Text Box 29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1" name="Text Box 29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2" name="Text Box 29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3" name="Text Box 29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4" name="Text Box 29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5" name="Text Box 29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6" name="Text Box 29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7" name="Text Box 29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8" name="Text Box 29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9" name="Text Box 29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0" name="Text Box 29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1" name="Text Box 29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2" name="Text Box 29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3" name="Text Box 29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4" name="Text Box 29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5" name="Text Box 29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6" name="Text Box 29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7" name="Text Box 29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8" name="Text Box 29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9" name="Text Box 29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0" name="Text Box 29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1" name="Text Box 29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2" name="Text Box 29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3" name="Text Box 29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4" name="Text Box 29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5" name="Text Box 29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6" name="Text Box 29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7" name="Text Box 29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8" name="Text Box 29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9" name="Text Box 29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0" name="Text Box 29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1" name="Text Box 29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2" name="Text Box 29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3" name="Text Box 29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4" name="Text Box 29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5" name="Text Box 29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6" name="Text Box 29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7" name="Text Box 30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8" name="Text Box 30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9" name="Text Box 30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0" name="Text Box 30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1" name="Text Box 30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2" name="Text Box 30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3" name="Text Box 30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4" name="Text Box 30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5" name="Text Box 30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6" name="Text Box 30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7" name="Text Box 30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8" name="Text Box 30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9" name="Text Box 30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0" name="Text Box 30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1" name="Text Box 30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2" name="Text Box 30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3" name="Text Box 30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4" name="Text Box 30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5" name="Text Box 30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6" name="Text Box 30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7" name="Text Box 30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8" name="Text Box 30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9" name="Text Box 30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0" name="Text Box 30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1" name="Text Box 30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2" name="Text Box 30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3" name="Text Box 30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4" name="Text Box 30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5" name="Text Box 30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6" name="Text Box 30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7" name="Text Box 30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8" name="Text Box 30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9" name="Text Box 30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0" name="Text Box 30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1" name="Text Box 30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2" name="Text Box 30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3" name="Text Box 30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4" name="Text Box 30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5" name="Text Box 30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6" name="Text Box 30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7" name="Text Box 30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8" name="Text Box 30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9" name="Text Box 30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0" name="Text Box 30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1" name="Text Box 30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2" name="Text Box 30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3" name="Text Box 30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4" name="Text Box 30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5" name="Text Box 30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6" name="Text Box 30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7" name="Text Box 30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8" name="Text Box 30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9" name="Text Box 30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0" name="Text Box 30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1" name="Text Box 30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2" name="Text Box 30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3" name="Text Box 30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4" name="Text Box 30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5" name="Text Box 30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6" name="Text Box 30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7" name="Text Box 30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8" name="Text Box 30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9" name="Text Box 30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0" name="Text Box 30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1" name="Text Box 30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2" name="Text Box 30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3" name="Text Box 30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4" name="Text Box 30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5" name="Text Box 30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6" name="Text Box 30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7" name="Text Box 30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8" name="Text Box 30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9" name="Text Box 30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0" name="Text Box 30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1" name="Text Box 30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2" name="Text Box 30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3" name="Text Box 30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4" name="Text Box 30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5" name="Text Box 30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6" name="Text Box 30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7" name="Text Box 30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8" name="Text Box 30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9" name="Text Box 30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0" name="Text Box 30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1" name="Text Box 30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2" name="Text Box 30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3" name="Text Box 30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4" name="Text Box 30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5" name="Text Box 30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6" name="Text Box 30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7" name="Text Box 30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8" name="Text Box 30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9" name="Text Box 30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0" name="Text Box 30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1" name="Text Box 30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2" name="Text Box 30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3" name="Text Box 30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4" name="Text Box 30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5" name="Text Box 30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6" name="Text Box 30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7" name="Text Box 31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8" name="Text Box 31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9" name="Text Box 31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0" name="Text Box 31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1" name="Text Box 31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2" name="Text Box 31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3" name="Text Box 31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4" name="Text Box 31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5" name="Text Box 31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6" name="Text Box 31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7" name="Text Box 31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8" name="Text Box 31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9" name="Text Box 31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0" name="Text Box 31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1" name="Text Box 31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2" name="Text Box 31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3" name="Text Box 31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4" name="Text Box 31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5" name="Text Box 31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6" name="Text Box 31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7" name="Text Box 31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8" name="Text Box 31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9" name="Text Box 31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0" name="Text Box 31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1" name="Text Box 31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2" name="Text Box 31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3" name="Text Box 31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4" name="Text Box 31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5" name="Text Box 31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6" name="Text Box 31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7" name="Text Box 31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8" name="Text Box 31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9" name="Text Box 31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0" name="Text Box 31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1" name="Text Box 31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2" name="Text Box 31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3" name="Text Box 31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4" name="Text Box 31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5" name="Text Box 31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6" name="Text Box 31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7" name="Text Box 31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8" name="Text Box 31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9" name="Text Box 31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0" name="Text Box 31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1" name="Text Box 31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2" name="Text Box 31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3" name="Text Box 31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4" name="Text Box 31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" name="Text Box 31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" name="Text Box 31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" name="Text Box 31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" name="Text Box 31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" name="Text Box 31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" name="Text Box 31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" name="Text Box 31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" name="Text Box 31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" name="Text Box 31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" name="Text Box 31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" name="Text Box 31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" name="Text Box 31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" name="Text Box 31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" name="Text Box 31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" name="Text Box 31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" name="Text Box 31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" name="Text Box 31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" name="Text Box 31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" name="Text Box 31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" name="Text Box 31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" name="Text Box 31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" name="Text Box 31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" name="Text Box 31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" name="Text Box 31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" name="Text Box 31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" name="Text Box 31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" name="Text Box 31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" name="Text Box 31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" name="Text Box 31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" name="Text Box 31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" name="Text Box 31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" name="Text Box 31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" name="Text Box 31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" name="Text Box 31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" name="Text Box 31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" name="Text Box 31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" name="Text Box 31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" name="Text Box 31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" name="Text Box 31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" name="Text Box 31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" name="Text Box 31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" name="Text Box 31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" name="Text Box 31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" name="Text Box 31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" name="Text Box 31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" name="Text Box 31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" name="Text Box 31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" name="Text Box 31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" name="Text Box 31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" name="Text Box 31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" name="Text Box 31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" name="Text Box 31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" name="Text Box 32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" name="Text Box 32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" name="Text Box 32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" name="Text Box 32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" name="Text Box 32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" name="Text Box 32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" name="Text Box 32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" name="Text Box 32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" name="Text Box 32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" name="Text Box 32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" name="Text Box 32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" name="Text Box 32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" name="Text Box 32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" name="Text Box 32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" name="Text Box 32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" name="Text Box 32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" name="Text Box 32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" name="Text Box 32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" name="Text Box 32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" name="Text Box 32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" name="Text Box 32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" name="Text Box 32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" name="Text Box 32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" name="Text Box 32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" name="Text Box 32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" name="Text Box 32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" name="Text Box 32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" name="Text Box 32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" name="Text Box 32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" name="Text Box 32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" name="Text Box 32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" name="Text Box 32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" name="Text Box 32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" name="Text Box 32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" name="Text Box 32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" name="Text Box 32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" name="Text Box 32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" name="Text Box 32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" name="Text Box 32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" name="Text Box 32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" name="Text Box 32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" name="Text Box 32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" name="Text Box 32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" name="Text Box 32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" name="Text Box 32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" name="Text Box 32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" name="Text Box 32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" name="Text Box 32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" name="Text Box 32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" name="Text Box 32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" name="Text Box 32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" name="Text Box 32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" name="Text Box 32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" name="Text Box 32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" name="Text Box 32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" name="Text Box 32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" name="Text Box 32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" name="Text Box 32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" name="Text Box 32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" name="Text Box 32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" name="Text Box 32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" name="Text Box 32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" name="Text Box 32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" name="Text Box 32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" name="Text Box 32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" name="Text Box 32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" name="Text Box 32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" name="Text Box 32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" name="Text Box 32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" name="Text Box 32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" name="Text Box 32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" name="Text Box 32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" name="Text Box 32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" name="Text Box 32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" name="Text Box 32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" name="Text Box 32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" name="Text Box 32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" name="Text Box 32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" name="Text Box 32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" name="Text Box 32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" name="Text Box 32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" name="Text Box 32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" name="Text Box 32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" name="Text Box 32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" name="Text Box 32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" name="Text Box 32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" name="Text Box 32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" name="Text Box 32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" name="Text Box 32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" name="Text Box 32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" name="Text Box 32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" name="Text Box 32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" name="Text Box 32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" name="Text Box 32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" name="Text Box 32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" name="Text Box 32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" name="Text Box 32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" name="Text Box 32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" name="Text Box 32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" name="Text Box 32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" name="Text Box 33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" name="Text Box 33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" name="Text Box 33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" name="Text Box 33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" name="Text Box 33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" name="Text Box 33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" name="Text Box 33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" name="Text Box 33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" name="Text Box 33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" name="Text Box 33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" name="Text Box 33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" name="Text Box 33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" name="Text Box 33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" name="Text Box 33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" name="Text Box 33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" name="Text Box 33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" name="Text Box 33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" name="Text Box 33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" name="Text Box 33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" name="Text Box 33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" name="Text Box 33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" name="Text Box 33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" name="Text Box 33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" name="Text Box 33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" name="Text Box 33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" name="Text Box 33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" name="Text Box 33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" name="Text Box 33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" name="Text Box 33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" name="Text Box 33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" name="Text Box 33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" name="Text Box 33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" name="Text Box 33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" name="Text Box 33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" name="Text Box 33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" name="Text Box 33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" name="Text Box 33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" name="Text Box 33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" name="Text Box 33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" name="Text Box 33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" name="Text Box 33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" name="Text Box 33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" name="Text Box 33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" name="Text Box 33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" name="Text Box 33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" name="Text Box 33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" name="Text Box 33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" name="Text Box 33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" name="Text Box 33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" name="Text Box 33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" name="Text Box 33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" name="Text Box 33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" name="Text Box 33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" name="Text Box 33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" name="Text Box 33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" name="Text Box 33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" name="Text Box 33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" name="Text Box 33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" name="Text Box 33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" name="Text Box 33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" name="Text Box 33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" name="Text Box 33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" name="Text Box 33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" name="Text Box 33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" name="Text Box 33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" name="Text Box 33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" name="Text Box 33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" name="Text Box 33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" name="Text Box 33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" name="Text Box 33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" name="Text Box 33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" name="Text Box 33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" name="Text Box 33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" name="Text Box 33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" name="Text Box 33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" name="Text Box 33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" name="Text Box 33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" name="Text Box 33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" name="Text Box 33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" name="Text Box 33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" name="Text Box 33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" name="Text Box 33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" name="Text Box 33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" name="Text Box 33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" name="Text Box 33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" name="Text Box 33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" name="Text Box 33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" name="Text Box 33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" name="Text Box 33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" name="Text Box 33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" name="Text Box 33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" name="Text Box 33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" name="Text Box 33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" name="Text Box 33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" name="Text Box 33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" name="Text Box 33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" name="Text Box 33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" name="Text Box 33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" name="Text Box 33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" name="Text Box 33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" name="Text Box 34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" name="Text Box 34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" name="Text Box 34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" name="Text Box 34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" name="Text Box 34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" name="Text Box 34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" name="Text Box 34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" name="Text Box 34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" name="Text Box 34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" name="Text Box 34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" name="Text Box 34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" name="Text Box 34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" name="Text Box 34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" name="Text Box 34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" name="Text Box 34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" name="Text Box 34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" name="Text Box 34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" name="Text Box 34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" name="Text Box 34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" name="Text Box 34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" name="Text Box 34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" name="Text Box 34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" name="Text Box 34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" name="Text Box 34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" name="Text Box 34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" name="Text Box 34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3" name="Text Box 34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4" name="Text Box 34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5" name="Text Box 34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6" name="Text Box 34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7" name="Text Box 34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8" name="Text Box 34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9" name="Text Box 34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0" name="Text Box 34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1" name="Text Box 34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2" name="Text Box 34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3" name="Text Box 34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4" name="Text Box 34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5" name="Text Box 34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6" name="Text Box 34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7" name="Text Box 34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8" name="Text Box 34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9" name="Text Box 34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0" name="Text Box 34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1" name="Text Box 34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2" name="Text Box 34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3" name="Text Box 34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4" name="Text Box 34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5" name="Text Box 34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6" name="Text Box 34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7" name="Text Box 34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8" name="Text Box 34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9" name="Text Box 34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0" name="Text Box 34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1" name="Text Box 34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2" name="Text Box 34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3" name="Text Box 34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4" name="Text Box 34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5" name="Text Box 34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6" name="Text Box 34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7" name="Text Box 34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8" name="Text Box 34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9" name="Text Box 34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0" name="Text Box 34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1" name="Text Box 34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2" name="Text Box 34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3" name="Text Box 34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4" name="Text Box 34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5" name="Text Box 34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6" name="Text Box 34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7" name="Text Box 34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8" name="Text Box 34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9" name="Text Box 34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0" name="Text Box 34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1" name="Text Box 34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2" name="Text Box 34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3" name="Text Box 34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4" name="Text Box 34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5" name="Text Box 34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6" name="Text Box 34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7" name="Text Box 34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8" name="Text Box 34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9" name="Text Box 34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0" name="Text Box 34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1" name="Text Box 34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2" name="Text Box 34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3" name="Text Box 34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4" name="Text Box 34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5" name="Text Box 34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6" name="Text Box 34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7" name="Text Box 34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8" name="Text Box 34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9" name="Text Box 34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0" name="Text Box 34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1" name="Text Box 34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2" name="Text Box 34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3" name="Text Box 34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4" name="Text Box 34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5" name="Text Box 34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6" name="Text Box 34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7" name="Text Box 35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8" name="Text Box 35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9" name="Text Box 35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0" name="Text Box 35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1" name="Text Box 35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2" name="Text Box 35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3" name="Text Box 35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4" name="Text Box 35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5" name="Text Box 35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6" name="Text Box 35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7" name="Text Box 35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8" name="Text Box 35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9" name="Text Box 35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0" name="Text Box 35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1" name="Text Box 35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2" name="Text Box 35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3" name="Text Box 35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4" name="Text Box 35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5" name="Text Box 35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6" name="Text Box 35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7" name="Text Box 35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8" name="Text Box 35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9" name="Text Box 35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0" name="Text Box 35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1" name="Text Box 35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2" name="Text Box 35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3" name="Text Box 35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4" name="Text Box 35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5" name="Text Box 35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6" name="Text Box 35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7" name="Text Box 35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8" name="Text Box 35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9" name="Text Box 35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0" name="Text Box 35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1" name="Text Box 35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2" name="Text Box 35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3" name="Text Box 35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4" name="Text Box 35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5" name="Text Box 35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6" name="Text Box 35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7" name="Text Box 35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8" name="Text Box 35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9" name="Text Box 35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0" name="Text Box 35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1" name="Text Box 35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2" name="Text Box 35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3" name="Text Box 35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4" name="Text Box 35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5" name="Text Box 35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6" name="Text Box 35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7" name="Text Box 35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8" name="Text Box 35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9" name="Text Box 35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0" name="Text Box 35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1" name="Text Box 35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2" name="Text Box 35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3" name="Text Box 35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4" name="Text Box 35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5" name="Text Box 35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6" name="Text Box 35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7" name="Text Box 35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8" name="Text Box 35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9" name="Text Box 35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0" name="Text Box 35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1" name="Text Box 35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2" name="Text Box 35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3" name="Text Box 35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4" name="Text Box 35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5" name="Text Box 35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6" name="Text Box 35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7" name="Text Box 35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8" name="Text Box 35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9" name="Text Box 35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0" name="Text Box 35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1" name="Text Box 35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2" name="Text Box 35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3" name="Text Box 35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4" name="Text Box 35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5" name="Text Box 35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6" name="Text Box 35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7" name="Text Box 35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8" name="Text Box 35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9" name="Text Box 35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0" name="Text Box 35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1" name="Text Box 35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2" name="Text Box 35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3" name="Text Box 35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4" name="Text Box 35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5" name="Text Box 35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6" name="Text Box 35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7" name="Text Box 35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8" name="Text Box 35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9" name="Text Box 35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0" name="Text Box 35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1" name="Text Box 35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2" name="Text Box 35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3" name="Text Box 35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4" name="Text Box 35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5" name="Text Box 35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6" name="Text Box 35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7" name="Text Box 36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8" name="Text Box 36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9" name="Text Box 36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0" name="Text Box 36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1" name="Text Box 36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2" name="Text Box 36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3" name="Text Box 36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4" name="Text Box 36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5" name="Text Box 36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6" name="Text Box 36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7" name="Text Box 36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8" name="Text Box 36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9" name="Text Box 36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0" name="Text Box 36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1" name="Text Box 36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2" name="Text Box 36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3" name="Text Box 36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4" name="Text Box 36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5" name="Text Box 36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6" name="Text Box 36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7" name="Text Box 36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8" name="Text Box 36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9" name="Text Box 36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0" name="Text Box 36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1" name="Text Box 36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2" name="Text Box 36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3" name="Text Box 36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4" name="Text Box 36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5" name="Text Box 36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6" name="Text Box 36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7" name="Text Box 36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8" name="Text Box 36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9" name="Text Box 36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0" name="Text Box 36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1" name="Text Box 36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2" name="Text Box 36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3" name="Text Box 36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4" name="Text Box 36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5" name="Text Box 36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6" name="Text Box 36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7" name="Text Box 36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8" name="Text Box 36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9" name="Text Box 36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0" name="Text Box 36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1" name="Text Box 36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2" name="Text Box 36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3" name="Text Box 36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4" name="Text Box 36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5" name="Text Box 36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6" name="Text Box 36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7" name="Text Box 36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8" name="Text Box 36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9" name="Text Box 36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0" name="Text Box 36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1" name="Text Box 36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2" name="Text Box 36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3" name="Text Box 36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4" name="Text Box 36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5" name="Text Box 36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6" name="Text Box 36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7" name="Text Box 36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8" name="Text Box 36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9" name="Text Box 36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0" name="Text Box 36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1" name="Text Box 36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2" name="Text Box 36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3" name="Text Box 36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4" name="Text Box 36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5" name="Text Box 36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6" name="Text Box 36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7" name="Text Box 36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8" name="Text Box 36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9" name="Text Box 36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0" name="Text Box 36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1" name="Text Box 36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2" name="Text Box 36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3" name="Text Box 36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4" name="Text Box 36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5" name="Text Box 36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6" name="Text Box 36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7" name="Text Box 36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8" name="Text Box 36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9" name="Text Box 36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0" name="Text Box 36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1" name="Text Box 36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2" name="Text Box 36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3" name="Text Box 36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4" name="Text Box 36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5" name="Text Box 36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6" name="Text Box 36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7" name="Text Box 36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8" name="Text Box 36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9" name="Text Box 36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0" name="Text Box 36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1" name="Text Box 36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2" name="Text Box 36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3" name="Text Box 36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4" name="Text Box 36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5" name="Text Box 36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6" name="Text Box 36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7" name="Text Box 37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8" name="Text Box 37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9" name="Text Box 37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0" name="Text Box 37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1" name="Text Box 37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2" name="Text Box 37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3" name="Text Box 37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4" name="Text Box 37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5" name="Text Box 37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6" name="Text Box 37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7" name="Text Box 37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8" name="Text Box 37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9" name="Text Box 37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0" name="Text Box 37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1" name="Text Box 37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2" name="Text Box 37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3" name="Text Box 37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4" name="Text Box 37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5" name="Text Box 37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6" name="Text Box 37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7" name="Text Box 37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8" name="Text Box 37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9" name="Text Box 37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0" name="Text Box 37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1" name="Text Box 37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2" name="Text Box 37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3" name="Text Box 37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4" name="Text Box 37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5" name="Text Box 37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6" name="Text Box 37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7" name="Text Box 37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8" name="Text Box 37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9" name="Text Box 37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0" name="Text Box 37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1" name="Text Box 37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2" name="Text Box 37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3" name="Text Box 37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4" name="Text Box 37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5" name="Text Box 37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6" name="Text Box 37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7" name="Text Box 37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8" name="Text Box 37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9" name="Text Box 37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0" name="Text Box 37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1" name="Text Box 37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2" name="Text Box 37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3" name="Text Box 37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4" name="Text Box 37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5" name="Text Box 37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6" name="Text Box 37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7" name="Text Box 37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8" name="Text Box 37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9" name="Text Box 37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0" name="Text Box 37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1" name="Text Box 37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2" name="Text Box 37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3" name="Text Box 37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4" name="Text Box 37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5" name="Text Box 37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6" name="Text Box 37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7" name="Text Box 37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8" name="Text Box 37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9" name="Text Box 37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0" name="Text Box 37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1" name="Text Box 37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2" name="Text Box 37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3" name="Text Box 37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4" name="Text Box 37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5" name="Text Box 37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6" name="Text Box 37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7" name="Text Box 37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8" name="Text Box 37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9" name="Text Box 37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0" name="Text Box 37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1" name="Text Box 37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2" name="Text Box 37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3" name="Text Box 37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4" name="Text Box 37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5" name="Text Box 37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6" name="Text Box 37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7" name="Text Box 37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8" name="Text Box 37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9" name="Text Box 37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0" name="Text Box 37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1" name="Text Box 37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2" name="Text Box 37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3" name="Text Box 37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4" name="Text Box 37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5" name="Text Box 37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6" name="Text Box 37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7" name="Text Box 37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8" name="Text Box 37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9" name="Text Box 37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0" name="Text Box 37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1" name="Text Box 37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2" name="Text Box 37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3" name="Text Box 37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4" name="Text Box 37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5" name="Text Box 37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6" name="Text Box 37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7" name="Text Box 38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8" name="Text Box 38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9" name="Text Box 38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0" name="Text Box 38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1" name="Text Box 38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2" name="Text Box 38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3" name="Text Box 38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4" name="Text Box 38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5" name="Text Box 38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6" name="Text Box 38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7" name="Text Box 38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8" name="Text Box 38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9" name="Text Box 38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0" name="Text Box 38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1" name="Text Box 38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2" name="Text Box 38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3" name="Text Box 38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4" name="Text Box 38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5" name="Text Box 38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6" name="Text Box 38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7" name="Text Box 38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8" name="Text Box 38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9" name="Text Box 38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0" name="Text Box 38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1" name="Text Box 38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2" name="Text Box 38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3" name="Text Box 38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4" name="Text Box 38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5" name="Text Box 38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6" name="Text Box 38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7" name="Text Box 38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8" name="Text Box 38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9" name="Text Box 38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0" name="Text Box 38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1" name="Text Box 38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2" name="Text Box 38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3" name="Text Box 38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4" name="Text Box 38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5" name="Text Box 38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6" name="Text Box 38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7" name="Text Box 38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8" name="Text Box 38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9" name="Text Box 38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0" name="Text Box 38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1" name="Text Box 38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2" name="Text Box 38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3" name="Text Box 38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4" name="Text Box 38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5" name="Text Box 38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6" name="Text Box 38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7" name="Text Box 38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8" name="Text Box 38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9" name="Text Box 38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0" name="Text Box 38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1" name="Text Box 38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2" name="Text Box 38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3" name="Text Box 38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4" name="Text Box 38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5" name="Text Box 38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6" name="Text Box 38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7" name="Text Box 38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8" name="Text Box 38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9" name="Text Box 38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0" name="Text Box 38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1" name="Text Box 38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2" name="Text Box 38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3" name="Text Box 38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4" name="Text Box 38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5" name="Text Box 38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6" name="Text Box 38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7" name="Text Box 38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8" name="Text Box 38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9" name="Text Box 38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0" name="Text Box 38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1" name="Text Box 38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2" name="Text Box 38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3" name="Text Box 38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4" name="Text Box 38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5" name="Text Box 38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6" name="Text Box 38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7" name="Text Box 38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8" name="Text Box 38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9" name="Text Box 38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0" name="Text Box 38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1" name="Text Box 38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2" name="Text Box 38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3" name="Text Box 38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4" name="Text Box 38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5" name="Text Box 38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6" name="Text Box 38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7" name="Text Box 38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8" name="Text Box 38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9" name="Text Box 38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0" name="Text Box 38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1" name="Text Box 38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2" name="Text Box 38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3" name="Text Box 38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4" name="Text Box 38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5" name="Text Box 38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6" name="Text Box 38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7" name="Text Box 39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8" name="Text Box 39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9" name="Text Box 39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0" name="Text Box 39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1" name="Text Box 39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2" name="Text Box 39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3" name="Text Box 39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4" name="Text Box 39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5" name="Text Box 39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6" name="Text Box 39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7" name="Text Box 39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8" name="Text Box 39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9" name="Text Box 39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0" name="Text Box 39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1" name="Text Box 39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2" name="Text Box 39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3" name="Text Box 39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4" name="Text Box 39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5" name="Text Box 39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6" name="Text Box 39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7" name="Text Box 39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8" name="Text Box 39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9" name="Text Box 39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0" name="Text Box 39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1" name="Text Box 39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2" name="Text Box 39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3" name="Text Box 39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4" name="Text Box 39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5" name="Text Box 39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6" name="Text Box 39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7" name="Text Box 39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8" name="Text Box 39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9" name="Text Box 39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0" name="Text Box 39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1" name="Text Box 39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2" name="Text Box 39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3" name="Text Box 39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4" name="Text Box 39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5" name="Text Box 39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6" name="Text Box 39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7" name="Text Box 39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8" name="Text Box 39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9" name="Text Box 39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0" name="Text Box 39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1" name="Text Box 39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2" name="Text Box 39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3" name="Text Box 39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4" name="Text Box 39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5" name="Text Box 39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6" name="Text Box 39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7" name="Text Box 39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8" name="Text Box 39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9" name="Text Box 39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0" name="Text Box 39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1" name="Text Box 39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2" name="Text Box 39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3" name="Text Box 39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4" name="Text Box 39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5" name="Text Box 39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6" name="Text Box 39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7" name="Text Box 39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8" name="Text Box 39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9" name="Text Box 39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0" name="Text Box 39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1" name="Text Box 39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2" name="Text Box 39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3" name="Text Box 39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4" name="Text Box 39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5" name="Text Box 39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6" name="Text Box 39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7" name="Text Box 39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8" name="Text Box 39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9" name="Text Box 39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0" name="Text Box 39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1" name="Text Box 39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2" name="Text Box 39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3" name="Text Box 39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4" name="Text Box 39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5" name="Text Box 39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6" name="Text Box 39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7" name="Text Box 39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8" name="Text Box 39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9" name="Text Box 39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0" name="Text Box 39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1" name="Text Box 39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2" name="Text Box 39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3" name="Text Box 39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4" name="Text Box 39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5" name="Text Box 39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6" name="Text Box 39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7" name="Text Box 39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8" name="Text Box 39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9" name="Text Box 39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0" name="Text Box 39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1" name="Text Box 39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2" name="Text Box 39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3" name="Text Box 39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4" name="Text Box 39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5" name="Text Box 39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6" name="Text Box 39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7" name="Text Box 40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8" name="Text Box 40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9" name="Text Box 40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0" name="Text Box 40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1" name="Text Box 40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2" name="Text Box 40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3" name="Text Box 40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4" name="Text Box 40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5" name="Text Box 40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6" name="Text Box 40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7" name="Text Box 40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8" name="Text Box 40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9" name="Text Box 40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0" name="Text Box 40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1" name="Text Box 40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2" name="Text Box 40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3" name="Text Box 40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4" name="Text Box 40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5" name="Text Box 40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6" name="Text Box 40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7" name="Text Box 40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8" name="Text Box 40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9" name="Text Box 40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0" name="Text Box 40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1" name="Text Box 40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2" name="Text Box 40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3" name="Text Box 40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4" name="Text Box 40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5" name="Text Box 40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6" name="Text Box 40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7" name="Text Box 40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8" name="Text Box 40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9" name="Text Box 40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0" name="Text Box 40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1" name="Text Box 40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2" name="Text Box 40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3" name="Text Box 40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4" name="Text Box 40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5" name="Text Box 40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6" name="Text Box 40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7" name="Text Box 40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8" name="Text Box 40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9" name="Text Box 40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0" name="Text Box 40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1" name="Text Box 40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2" name="Text Box 40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3" name="Text Box 40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4" name="Text Box 40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5" name="Text Box 40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6" name="Text Box 40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7" name="Text Box 40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8" name="Text Box 40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9" name="Text Box 40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0" name="Text Box 40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1" name="Text Box 40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2" name="Text Box 40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3" name="Text Box 40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4" name="Text Box 40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5" name="Text Box 40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6" name="Text Box 40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7" name="Text Box 40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8" name="Text Box 40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9" name="Text Box 40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0" name="Text Box 40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1" name="Text Box 40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2" name="Text Box 40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3" name="Text Box 40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4" name="Text Box 40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5" name="Text Box 40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6" name="Text Box 40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7" name="Text Box 40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8" name="Text Box 40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9" name="Text Box 40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0" name="Text Box 40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1" name="Text Box 40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2" name="Text Box 40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3" name="Text Box 40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4" name="Text Box 40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5" name="Text Box 40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6" name="Text Box 40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7" name="Text Box 40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8" name="Text Box 40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9" name="Text Box 40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0" name="Text Box 40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1" name="Text Box 40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2" name="Text Box 40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3" name="Text Box 40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4" name="Text Box 40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5" name="Text Box 40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6" name="Text Box 40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7" name="Text Box 40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8" name="Text Box 40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9" name="Text Box 40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0" name="Text Box 40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1" name="Text Box 40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2" name="Text Box 40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3" name="Text Box 40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4" name="Text Box 40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5" name="Text Box 40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6" name="Text Box 40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7" name="Text Box 41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8" name="Text Box 41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9" name="Text Box 41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0" name="Text Box 41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1" name="Text Box 41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2" name="Text Box 41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3" name="Text Box 41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4" name="Text Box 41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5" name="Text Box 41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6" name="Text Box 41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7" name="Text Box 41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8" name="Text Box 41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9" name="Text Box 41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0" name="Text Box 41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1" name="Text Box 41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2" name="Text Box 41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3" name="Text Box 41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4" name="Text Box 41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5" name="Text Box 41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6" name="Text Box 41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7" name="Text Box 41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8" name="Text Box 41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9" name="Text Box 41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0" name="Text Box 41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1" name="Text Box 41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2" name="Text Box 41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3" name="Text Box 41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4" name="Text Box 41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5" name="Text Box 41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6" name="Text Box 41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7" name="Text Box 41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8" name="Text Box 41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9" name="Text Box 41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0" name="Text Box 41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1" name="Text Box 41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2" name="Text Box 41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3" name="Text Box 41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4" name="Text Box 41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5" name="Text Box 41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6" name="Text Box 41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7" name="Text Box 41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8" name="Text Box 41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9" name="Text Box 41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0" name="Text Box 41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1" name="Text Box 41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2" name="Text Box 41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3" name="Text Box 41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4" name="Text Box 41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5" name="Text Box 41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6" name="Text Box 41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7" name="Text Box 41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8" name="Text Box 41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9" name="Text Box 41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0" name="Text Box 41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1" name="Text Box 41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2" name="Text Box 41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3" name="Text Box 41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4" name="Text Box 41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5" name="Text Box 41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6" name="Text Box 41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7" name="Text Box 41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8" name="Text Box 41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9" name="Text Box 41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0" name="Text Box 41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1" name="Text Box 41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2" name="Text Box 41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3" name="Text Box 41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4" name="Text Box 41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5" name="Text Box 41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6" name="Text Box 41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7" name="Text Box 41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8" name="Text Box 41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9" name="Text Box 41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0" name="Text Box 41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1" name="Text Box 41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2" name="Text Box 41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3" name="Text Box 41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4" name="Text Box 41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5" name="Text Box 41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6" name="Text Box 41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7" name="Text Box 41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8" name="Text Box 41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9" name="Text Box 41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0" name="Text Box 41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1" name="Text Box 41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2" name="Text Box 41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3" name="Text Box 41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4" name="Text Box 41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5" name="Text Box 41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6" name="Text Box 41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7" name="Text Box 41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8" name="Text Box 41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9" name="Text Box 41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0" name="Text Box 41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1" name="Text Box 41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2" name="Text Box 41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3" name="Text Box 41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4" name="Text Box 41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5" name="Text Box 41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6" name="Text Box 41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7" name="Text Box 42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8" name="Text Box 42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9" name="Text Box 42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0" name="Text Box 42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1" name="Text Box 42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2" name="Text Box 42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3" name="Text Box 42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4" name="Text Box 42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5" name="Text Box 42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6" name="Text Box 42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7" name="Text Box 42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8" name="Text Box 42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9" name="Text Box 42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0" name="Text Box 42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1" name="Text Box 42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2" name="Text Box 42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3" name="Text Box 42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4" name="Text Box 42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5" name="Text Box 42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6" name="Text Box 42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7" name="Text Box 42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8" name="Text Box 42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9" name="Text Box 42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0" name="Text Box 42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1" name="Text Box 42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2" name="Text Box 42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3" name="Text Box 42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4" name="Text Box 42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5" name="Text Box 42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6" name="Text Box 42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7" name="Text Box 42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8" name="Text Box 42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9" name="Text Box 42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0" name="Text Box 42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1" name="Text Box 42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2" name="Text Box 42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3" name="Text Box 42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4" name="Text Box 42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5" name="Text Box 42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6" name="Text Box 42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7" name="Text Box 42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8" name="Text Box 42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9" name="Text Box 42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0" name="Text Box 42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1" name="Text Box 42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2" name="Text Box 42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3" name="Text Box 42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4" name="Text Box 42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5" name="Text Box 42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6" name="Text Box 42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7" name="Text Box 42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8" name="Text Box 42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9" name="Text Box 42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0" name="Text Box 42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1" name="Text Box 42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2" name="Text Box 42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3" name="Text Box 42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4" name="Text Box 42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5" name="Text Box 42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6" name="Text Box 42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7" name="Text Box 42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8" name="Text Box 42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9" name="Text Box 42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0" name="Text Box 42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1" name="Text Box 42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2" name="Text Box 42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3" name="Text Box 42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4" name="Text Box 42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5" name="Text Box 42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6" name="Text Box 42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7" name="Text Box 42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8" name="Text Box 42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9" name="Text Box 42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0" name="Text Box 42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1" name="Text Box 42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2" name="Text Box 42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3" name="Text Box 42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4" name="Text Box 42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5" name="Text Box 42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6" name="Text Box 42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7" name="Text Box 42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8" name="Text Box 42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9" name="Text Box 42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0" name="Text Box 42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1" name="Text Box 42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2" name="Text Box 42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3" name="Text Box 42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4" name="Text Box 42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5" name="Text Box 42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6" name="Text Box 42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7" name="Text Box 42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8" name="Text Box 42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9" name="Text Box 42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0" name="Text Box 42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1" name="Text Box 42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2" name="Text Box 42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3" name="Text Box 42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4" name="Text Box 42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5" name="Text Box 42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6" name="Text Box 42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7" name="Text Box 43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8" name="Text Box 43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9" name="Text Box 43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0" name="Text Box 43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1" name="Text Box 43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2" name="Text Box 43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3" name="Text Box 43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4" name="Text Box 43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5" name="Text Box 43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6" name="Text Box 43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7" name="Text Box 43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8" name="Text Box 43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9" name="Text Box 43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0" name="Text Box 43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1" name="Text Box 43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2" name="Text Box 43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3" name="Text Box 43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4" name="Text Box 43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5" name="Text Box 43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6" name="Text Box 43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7" name="Text Box 43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8" name="Text Box 43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9" name="Text Box 43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0" name="Text Box 43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1" name="Text Box 43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2" name="Text Box 43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3" name="Text Box 43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4" name="Text Box 43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5" name="Text Box 43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6" name="Text Box 43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7" name="Text Box 43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8" name="Text Box 43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9" name="Text Box 43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0" name="Text Box 43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1" name="Text Box 43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2" name="Text Box 43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3" name="Text Box 43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4" name="Text Box 43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5" name="Text Box 43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6" name="Text Box 43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7" name="Text Box 43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8" name="Text Box 43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9" name="Text Box 43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0" name="Text Box 43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1" name="Text Box 43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2" name="Text Box 43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3" name="Text Box 43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4" name="Text Box 43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5" name="Text Box 43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6" name="Text Box 43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7" name="Text Box 43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8" name="Text Box 43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9" name="Text Box 43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0" name="Text Box 43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1" name="Text Box 43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2" name="Text Box 43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3" name="Text Box 43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4" name="Text Box 43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5" name="Text Box 43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6" name="Text Box 43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7" name="Text Box 43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8" name="Text Box 43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9" name="Text Box 43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0" name="Text Box 43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1" name="Text Box 43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2" name="Text Box 43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3" name="Text Box 43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4" name="Text Box 43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5" name="Text Box 43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6" name="Text Box 43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7" name="Text Box 43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8" name="Text Box 43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9" name="Text Box 43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0" name="Text Box 43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1" name="Text Box 43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2" name="Text Box 43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3" name="Text Box 43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4" name="Text Box 43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5" name="Text Box 43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6" name="Text Box 43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7" name="Text Box 43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8" name="Text Box 43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9" name="Text Box 43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0" name="Text Box 43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1" name="Text Box 43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2" name="Text Box 43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3" name="Text Box 43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4" name="Text Box 43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5" name="Text Box 43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6" name="Text Box 43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7" name="Text Box 43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8" name="Text Box 43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9" name="Text Box 43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0" name="Text Box 43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1" name="Text Box 43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2" name="Text Box 43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3" name="Text Box 43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4" name="Text Box 43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5" name="Text Box 43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6" name="Text Box 43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7" name="Text Box 44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8" name="Text Box 44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9" name="Text Box 44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0" name="Text Box 44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1" name="Text Box 44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2" name="Text Box 44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3" name="Text Box 44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4" name="Text Box 44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5" name="Text Box 44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6" name="Text Box 44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7" name="Text Box 44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8" name="Text Box 44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9" name="Text Box 44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0" name="Text Box 44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1" name="Text Box 44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2" name="Text Box 44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3" name="Text Box 44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4" name="Text Box 44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5" name="Text Box 44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6" name="Text Box 44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7" name="Text Box 44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8" name="Text Box 44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9" name="Text Box 44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0" name="Text Box 44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1" name="Text Box 44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2" name="Text Box 44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3" name="Text Box 44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4" name="Text Box 44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5" name="Text Box 44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6" name="Text Box 44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7" name="Text Box 44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8" name="Text Box 44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9" name="Text Box 44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0" name="Text Box 44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1" name="Text Box 44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2" name="Text Box 44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3" name="Text Box 44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4" name="Text Box 44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5" name="Text Box 44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6" name="Text Box 44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7" name="Text Box 44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8" name="Text Box 44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9" name="Text Box 44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0" name="Text Box 44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1" name="Text Box 44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2" name="Text Box 44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3" name="Text Box 44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4" name="Text Box 44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5" name="Text Box 44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6" name="Text Box 44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7" name="Text Box 44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8" name="Text Box 44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9" name="Text Box 44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0" name="Text Box 44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1" name="Text Box 44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2" name="Text Box 44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3" name="Text Box 44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4" name="Text Box 44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5" name="Text Box 44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6" name="Text Box 44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7" name="Text Box 44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8" name="Text Box 44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9" name="Text Box 44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0" name="Text Box 44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1" name="Text Box 44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2" name="Text Box 44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3" name="Text Box 44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4" name="Text Box 44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5" name="Text Box 44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6" name="Text Box 44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7" name="Text Box 44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8" name="Text Box 44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9" name="Text Box 44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0" name="Text Box 44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1" name="Text Box 44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2" name="Text Box 44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3" name="Text Box 44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4" name="Text Box 44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5" name="Text Box 44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6" name="Text Box 44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7" name="Text Box 44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8" name="Text Box 44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9" name="Text Box 44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0" name="Text Box 44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1" name="Text Box 44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2" name="Text Box 44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3" name="Text Box 44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4" name="Text Box 44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5" name="Text Box 44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6" name="Text Box 44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7" name="Text Box 44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8" name="Text Box 44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9" name="Text Box 44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0" name="Text Box 44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1" name="Text Box 44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2" name="Text Box 44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3" name="Text Box 44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4" name="Text Box 44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5" name="Text Box 44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6" name="Text Box 44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7" name="Text Box 45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8" name="Text Box 45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9" name="Text Box 45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0" name="Text Box 45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1" name="Text Box 45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2" name="Text Box 45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3" name="Text Box 45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4" name="Text Box 45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5" name="Text Box 45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6" name="Text Box 45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7" name="Text Box 45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8" name="Text Box 45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9" name="Text Box 45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0" name="Text Box 45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1" name="Text Box 45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2" name="Text Box 45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3" name="Text Box 45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4" name="Text Box 45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5" name="Text Box 45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6" name="Text Box 45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7" name="Text Box 45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8" name="Text Box 45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9" name="Text Box 45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0" name="Text Box 45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1" name="Text Box 45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2" name="Text Box 45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3" name="Text Box 45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4" name="Text Box 45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5" name="Text Box 45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6" name="Text Box 45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7" name="Text Box 45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8" name="Text Box 45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9" name="Text Box 45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0" name="Text Box 45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1" name="Text Box 45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2" name="Text Box 45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3" name="Text Box 45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4" name="Text Box 45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5" name="Text Box 45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6" name="Text Box 45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7" name="Text Box 45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8" name="Text Box 45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9" name="Text Box 45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0" name="Text Box 45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1" name="Text Box 45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2" name="Text Box 45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3" name="Text Box 45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4" name="Text Box 45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5" name="Text Box 45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6" name="Text Box 45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7" name="Text Box 45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8" name="Text Box 45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9" name="Text Box 45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0" name="Text Box 45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1" name="Text Box 45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2" name="Text Box 45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3" name="Text Box 45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4" name="Text Box 45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5" name="Text Box 45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6" name="Text Box 45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7" name="Text Box 45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8" name="Text Box 45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9" name="Text Box 45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0" name="Text Box 45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1" name="Text Box 45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2" name="Text Box 45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3" name="Text Box 45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4" name="Text Box 45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5" name="Text Box 45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6" name="Text Box 45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7" name="Text Box 45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8" name="Text Box 45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9" name="Text Box 45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0" name="Text Box 45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1" name="Text Box 45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2" name="Text Box 45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3" name="Text Box 45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4" name="Text Box 45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5" name="Text Box 45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6" name="Text Box 45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7" name="Text Box 45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8" name="Text Box 45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9" name="Text Box 45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0" name="Text Box 45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1" name="Text Box 45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2" name="Text Box 45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3" name="Text Box 45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4" name="Text Box 45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5" name="Text Box 45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6" name="Text Box 45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7" name="Text Box 45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8" name="Text Box 45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9" name="Text Box 45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0" name="Text Box 45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1" name="Text Box 45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2" name="Text Box 45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3" name="Text Box 45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4" name="Text Box 45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5" name="Text Box 45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6" name="Text Box 45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7" name="Text Box 46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8" name="Text Box 46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9" name="Text Box 46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0" name="Text Box 46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1" name="Text Box 46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2" name="Text Box 46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3" name="Text Box 46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4" name="Text Box 46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5" name="Text Box 46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6" name="Text Box 46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7" name="Text Box 46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8" name="Text Box 46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9" name="Text Box 46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0" name="Text Box 46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1" name="Text Box 46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2" name="Text Box 46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3" name="Text Box 46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4" name="Text Box 46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5" name="Text Box 46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6" name="Text Box 46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7" name="Text Box 46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8" name="Text Box 46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9" name="Text Box 46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0" name="Text Box 46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1" name="Text Box 46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2" name="Text Box 46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3" name="Text Box 46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4" name="Text Box 46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5" name="Text Box 46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6" name="Text Box 46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7" name="Text Box 46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8" name="Text Box 46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9" name="Text Box 46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0" name="Text Box 46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1" name="Text Box 46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2" name="Text Box 46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3" name="Text Box 46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4" name="Text Box 46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5" name="Text Box 46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6" name="Text Box 46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7" name="Text Box 46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8" name="Text Box 46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9" name="Text Box 46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0" name="Text Box 46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1" name="Text Box 46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2" name="Text Box 46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3" name="Text Box 46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4" name="Text Box 46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5" name="Text Box 46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6" name="Text Box 46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7" name="Text Box 46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8" name="Text Box 46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9" name="Text Box 46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0" name="Text Box 46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1" name="Text Box 46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2" name="Text Box 46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3" name="Text Box 46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4" name="Text Box 46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5" name="Text Box 46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6" name="Text Box 46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7" name="Text Box 46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8" name="Text Box 46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9" name="Text Box 46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0" name="Text Box 46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1" name="Text Box 46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2" name="Text Box 46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3" name="Text Box 46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4" name="Text Box 46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5" name="Text Box 46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6" name="Text Box 46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7" name="Text Box 46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8" name="Text Box 46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9" name="Text Box 46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0" name="Text Box 46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1" name="Text Box 46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2" name="Text Box 46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3" name="Text Box 46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4" name="Text Box 46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5" name="Text Box 46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6" name="Text Box 46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7" name="Text Box 46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8" name="Text Box 46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9" name="Text Box 46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0" name="Text Box 46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1" name="Text Box 46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2" name="Text Box 46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3" name="Text Box 46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4" name="Text Box 46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5" name="Text Box 46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6" name="Text Box 46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7" name="Text Box 46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8" name="Text Box 46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9" name="Text Box 46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0" name="Text Box 46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1" name="Text Box 46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2" name="Text Box 46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3" name="Text Box 46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4" name="Text Box 46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5" name="Text Box 46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6" name="Text Box 46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7" name="Text Box 47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8" name="Text Box 47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9" name="Text Box 47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0" name="Text Box 47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1" name="Text Box 47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2" name="Text Box 47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3" name="Text Box 47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4" name="Text Box 47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5" name="Text Box 47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6" name="Text Box 47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7" name="Text Box 47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8" name="Text Box 47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9" name="Text Box 47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0" name="Text Box 47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1" name="Text Box 47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2" name="Text Box 47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3" name="Text Box 47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4" name="Text Box 47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5" name="Text Box 47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6" name="Text Box 47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7" name="Text Box 47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8" name="Text Box 47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9" name="Text Box 47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0" name="Text Box 47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1" name="Text Box 47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2" name="Text Box 47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3" name="Text Box 47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4" name="Text Box 47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5" name="Text Box 47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6" name="Text Box 47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7" name="Text Box 47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8" name="Text Box 47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9" name="Text Box 47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0" name="Text Box 47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1" name="Text Box 47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2" name="Text Box 47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3" name="Text Box 47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4" name="Text Box 47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5" name="Text Box 47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6" name="Text Box 47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7" name="Text Box 47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8" name="Text Box 47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9" name="Text Box 47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0" name="Text Box 47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1" name="Text Box 47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2" name="Text Box 47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3" name="Text Box 47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4" name="Text Box 47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5" name="Text Box 47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6" name="Text Box 47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7" name="Text Box 47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8" name="Text Box 47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9" name="Text Box 47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0" name="Text Box 47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1" name="Text Box 47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2" name="Text Box 47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3" name="Text Box 47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4" name="Text Box 47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5" name="Text Box 47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6" name="Text Box 47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7" name="Text Box 47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8" name="Text Box 47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9" name="Text Box 47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0" name="Text Box 47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1" name="Text Box 47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2" name="Text Box 47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3" name="Text Box 47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4" name="Text Box 47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5" name="Text Box 47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6" name="Text Box 47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7" name="Text Box 47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8" name="Text Box 47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9" name="Text Box 47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0" name="Text Box 47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1" name="Text Box 47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2" name="Text Box 47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3" name="Text Box 47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4" name="Text Box 47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5" name="Text Box 47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6" name="Text Box 47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7" name="Text Box 47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8" name="Text Box 47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9" name="Text Box 47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0" name="Text Box 47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1" name="Text Box 47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2" name="Text Box 47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3" name="Text Box 47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4" name="Text Box 47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5" name="Text Box 47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6" name="Text Box 47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7" name="Text Box 47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8" name="Text Box 47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9" name="Text Box 47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0" name="Text Box 47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1" name="Text Box 47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2" name="Text Box 47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3" name="Text Box 47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4" name="Text Box 47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5" name="Text Box 47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6" name="Text Box 47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7" name="Text Box 48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8" name="Text Box 48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9" name="Text Box 48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0" name="Text Box 48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1" name="Text Box 48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2" name="Text Box 48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3" name="Text Box 48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4" name="Text Box 48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5" name="Text Box 48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6" name="Text Box 48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7" name="Text Box 48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8" name="Text Box 48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9" name="Text Box 48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0" name="Text Box 48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1" name="Text Box 48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2" name="Text Box 48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3" name="Text Box 48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4" name="Text Box 48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5" name="Text Box 48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6" name="Text Box 48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7" name="Text Box 48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8" name="Text Box 48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9" name="Text Box 48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0" name="Text Box 48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1" name="Text Box 48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2" name="Text Box 48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3" name="Text Box 48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4" name="Text Box 48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5" name="Text Box 48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6" name="Text Box 48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7" name="Text Box 48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8" name="Text Box 48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9" name="Text Box 48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0" name="Text Box 48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1" name="Text Box 48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2" name="Text Box 48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3" name="Text Box 48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4" name="Text Box 48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5" name="Text Box 48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6" name="Text Box 48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7" name="Text Box 48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8" name="Text Box 48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9" name="Text Box 48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0" name="Text Box 48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1" name="Text Box 48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2" name="Text Box 48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3" name="Text Box 48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4" name="Text Box 48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5" name="Text Box 48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6" name="Text Box 48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7" name="Text Box 48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8" name="Text Box 48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9" name="Text Box 48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0" name="Text Box 48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1" name="Text Box 48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2" name="Text Box 48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3" name="Text Box 48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4" name="Text Box 48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5" name="Text Box 48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6" name="Text Box 48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7" name="Text Box 48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8" name="Text Box 48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9" name="Text Box 48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0" name="Text Box 48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1" name="Text Box 48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2" name="Text Box 48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3" name="Text Box 48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4" name="Text Box 48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5" name="Text Box 48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6" name="Text Box 48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7" name="Text Box 48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8" name="Text Box 48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9" name="Text Box 48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0" name="Text Box 48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1" name="Text Box 48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2" name="Text Box 48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3" name="Text Box 48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4" name="Text Box 48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5" name="Text Box 48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6" name="Text Box 48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7" name="Text Box 48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8" name="Text Box 48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9" name="Text Box 48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0" name="Text Box 48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1" name="Text Box 48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2" name="Text Box 48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3" name="Text Box 48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4" name="Text Box 48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5" name="Text Box 48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6" name="Text Box 48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7" name="Text Box 48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8" name="Text Box 48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9" name="Text Box 48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0" name="Text Box 48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1" name="Text Box 48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2" name="Text Box 48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3" name="Text Box 48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4" name="Text Box 48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5" name="Text Box 48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6" name="Text Box 48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7" name="Text Box 49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8" name="Text Box 49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9" name="Text Box 49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0" name="Text Box 49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1" name="Text Box 49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2" name="Text Box 49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3" name="Text Box 49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4" name="Text Box 49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5" name="Text Box 49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6" name="Text Box 49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7" name="Text Box 49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8" name="Text Box 49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9" name="Text Box 49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0" name="Text Box 49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1" name="Text Box 49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2" name="Text Box 49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3" name="Text Box 49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4" name="Text Box 49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5" name="Text Box 49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6" name="Text Box 49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7" name="Text Box 49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8" name="Text Box 49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9" name="Text Box 49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0" name="Text Box 49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1" name="Text Box 49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2" name="Text Box 49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3" name="Text Box 49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4" name="Text Box 49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5" name="Text Box 49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6" name="Text Box 49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7" name="Text Box 49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8" name="Text Box 49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9" name="Text Box 49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0" name="Text Box 49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1" name="Text Box 49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2" name="Text Box 49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3" name="Text Box 49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4" name="Text Box 49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5" name="Text Box 49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6" name="Text Box 49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7" name="Text Box 49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8" name="Text Box 49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9" name="Text Box 49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0" name="Text Box 49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1" name="Text Box 49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2" name="Text Box 49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3" name="Text Box 49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4" name="Text Box 49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5" name="Text Box 49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6" name="Text Box 49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7" name="Text Box 49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8" name="Text Box 49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9" name="Text Box 49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0" name="Text Box 49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1" name="Text Box 49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2" name="Text Box 49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3" name="Text Box 49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4" name="Text Box 49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5" name="Text Box 49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6" name="Text Box 49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7" name="Text Box 49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8" name="Text Box 49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9" name="Text Box 49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0" name="Text Box 49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1" name="Text Box 49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2" name="Text Box 49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3" name="Text Box 49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4" name="Text Box 49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5" name="Text Box 49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6" name="Text Box 49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7" name="Text Box 49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8" name="Text Box 49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9" name="Text Box 49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0" name="Text Box 49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1" name="Text Box 49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2" name="Text Box 49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3" name="Text Box 49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4" name="Text Box 49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5" name="Text Box 49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6" name="Text Box 49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7" name="Text Box 49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8" name="Text Box 49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9" name="Text Box 49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0" name="Text Box 49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1" name="Text Box 49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2" name="Text Box 49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3" name="Text Box 49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4" name="Text Box 49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5" name="Text Box 49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6" name="Text Box 49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7" name="Text Box 49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8" name="Text Box 49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9" name="Text Box 49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0" name="Text Box 49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1" name="Text Box 49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2" name="Text Box 49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3" name="Text Box 49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4" name="Text Box 49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5" name="Text Box 49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6" name="Text Box 49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7" name="Text Box 50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8" name="Text Box 50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9" name="Text Box 50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0" name="Text Box 50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1" name="Text Box 50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2" name="Text Box 50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3" name="Text Box 50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4" name="Text Box 50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5" name="Text Box 50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6" name="Text Box 50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7" name="Text Box 50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8" name="Text Box 50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9" name="Text Box 50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0" name="Text Box 50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1" name="Text Box 50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2" name="Text Box 50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3" name="Text Box 50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4" name="Text Box 50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5" name="Text Box 50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6" name="Text Box 50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7" name="Text Box 50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8" name="Text Box 50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9" name="Text Box 50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0" name="Text Box 50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1" name="Text Box 50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2" name="Text Box 50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3" name="Text Box 50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4" name="Text Box 50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5" name="Text Box 50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6" name="Text Box 50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7" name="Text Box 50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8" name="Text Box 50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9" name="Text Box 50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0" name="Text Box 50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1" name="Text Box 50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2" name="Text Box 50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3" name="Text Box 50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4" name="Text Box 50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5" name="Text Box 50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6" name="Text Box 50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7" name="Text Box 50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8" name="Text Box 50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9" name="Text Box 50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0" name="Text Box 50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1" name="Text Box 50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2" name="Text Box 50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3" name="Text Box 50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4" name="Text Box 50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5" name="Text Box 50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6" name="Text Box 50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7" name="Text Box 50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8" name="Text Box 50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9" name="Text Box 50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0" name="Text Box 50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1" name="Text Box 50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2" name="Text Box 50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3" name="Text Box 50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4" name="Text Box 50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5" name="Text Box 50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6" name="Text Box 50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7" name="Text Box 50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8" name="Text Box 50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9" name="Text Box 50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0" name="Text Box 50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1" name="Text Box 50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2" name="Text Box 50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3" name="Text Box 50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4" name="Text Box 50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5" name="Text Box 50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6" name="Text Box 50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7" name="Text Box 50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8" name="Text Box 50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9" name="Text Box 50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0" name="Text Box 50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1" name="Text Box 50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2" name="Text Box 50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3" name="Text Box 50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4" name="Text Box 50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5" name="Text Box 50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6" name="Text Box 50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7" name="Text Box 50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8" name="Text Box 50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9" name="Text Box 50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0" name="Text Box 50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1" name="Text Box 50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2" name="Text Box 50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3" name="Text Box 50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4" name="Text Box 50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5" name="Text Box 50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6" name="Text Box 50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7" name="Text Box 50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8" name="Text Box 50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9" name="Text Box 50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0" name="Text Box 50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1" name="Text Box 50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2" name="Text Box 50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3" name="Text Box 50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4" name="Text Box 50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5" name="Text Box 50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6" name="Text Box 50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7" name="Text Box 51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8" name="Text Box 51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9" name="Text Box 51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0" name="Text Box 51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1" name="Text Box 51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2" name="Text Box 51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3" name="Text Box 51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4" name="Text Box 51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5" name="Text Box 51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6" name="Text Box 51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7" name="Text Box 51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8" name="Text Box 51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9" name="Text Box 51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0" name="Text Box 51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1" name="Text Box 51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2" name="Text Box 51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3" name="Text Box 51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4" name="Text Box 51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5" name="Text Box 51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6" name="Text Box 51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7" name="Text Box 51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8" name="Text Box 51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9" name="Text Box 51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0" name="Text Box 51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1" name="Text Box 51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2" name="Text Box 51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3" name="Text Box 51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4" name="Text Box 51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5" name="Text Box 51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6" name="Text Box 51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7" name="Text Box 51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8" name="Text Box 51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9" name="Text Box 51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0" name="Text Box 51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1" name="Text Box 51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2" name="Text Box 51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3" name="Text Box 51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4" name="Text Box 51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5" name="Text Box 51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6" name="Text Box 51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7" name="Text Box 51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8" name="Text Box 51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9" name="Text Box 51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0" name="Text Box 51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1" name="Text Box 51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2" name="Text Box 51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3" name="Text Box 51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4" name="Text Box 51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5" name="Text Box 51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6" name="Text Box 51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7" name="Text Box 51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8" name="Text Box 51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9" name="Text Box 51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0" name="Text Box 51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1" name="Text Box 51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2" name="Text Box 51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3" name="Text Box 51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4" name="Text Box 51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5" name="Text Box 51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6" name="Text Box 51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7" name="Text Box 51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8" name="Text Box 51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9" name="Text Box 51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0" name="Text Box 51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1" name="Text Box 51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2" name="Text Box 51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3" name="Text Box 51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4" name="Text Box 51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5" name="Text Box 51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6" name="Text Box 51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7" name="Text Box 51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8" name="Text Box 51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9" name="Text Box 51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0" name="Text Box 51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1" name="Text Box 51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2" name="Text Box 51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3" name="Text Box 51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4" name="Text Box 51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5" name="Text Box 51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6" name="Text Box 51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7" name="Text Box 51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8" name="Text Box 51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9" name="Text Box 51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0" name="Text Box 51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1" name="Text Box 51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2" name="Text Box 51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3" name="Text Box 51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4" name="Text Box 51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5" name="Text Box 51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6" name="Text Box 51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7" name="Text Box 51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8" name="Text Box 51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9" name="Text Box 51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0" name="Text Box 51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1" name="Text Box 51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2" name="Text Box 51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3" name="Text Box 51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4" name="Text Box 51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5" name="Text Box 51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6" name="Text Box 51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7" name="Text Box 52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8" name="Text Box 52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9" name="Text Box 52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0" name="Text Box 52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1" name="Text Box 52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2" name="Text Box 52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3" name="Text Box 52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4" name="Text Box 52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5" name="Text Box 52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6" name="Text Box 52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7" name="Text Box 52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8" name="Text Box 52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9" name="Text Box 52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0" name="Text Box 52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1" name="Text Box 52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2" name="Text Box 52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3" name="Text Box 52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4" name="Text Box 52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5" name="Text Box 52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6" name="Text Box 52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7" name="Text Box 52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8" name="Text Box 52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9" name="Text Box 52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0" name="Text Box 52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1" name="Text Box 52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2" name="Text Box 52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3" name="Text Box 52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4" name="Text Box 52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5" name="Text Box 52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6" name="Text Box 52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7" name="Text Box 52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8" name="Text Box 52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9" name="Text Box 52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0" name="Text Box 52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1" name="Text Box 52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2" name="Text Box 52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3" name="Text Box 52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4" name="Text Box 52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5" name="Text Box 52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6" name="Text Box 52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7" name="Text Box 52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8" name="Text Box 52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9" name="Text Box 52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0" name="Text Box 52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1" name="Text Box 52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2" name="Text Box 52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3" name="Text Box 52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4" name="Text Box 52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5" name="Text Box 52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6" name="Text Box 52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7" name="Text Box 52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8" name="Text Box 52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9" name="Text Box 52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0" name="Text Box 52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1" name="Text Box 52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2" name="Text Box 52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3" name="Text Box 52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4" name="Text Box 52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5" name="Text Box 52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6" name="Text Box 52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7" name="Text Box 52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8" name="Text Box 52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9" name="Text Box 52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0" name="Text Box 52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1" name="Text Box 52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2" name="Text Box 52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3" name="Text Box 52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4" name="Text Box 52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5" name="Text Box 52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6" name="Text Box 52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7" name="Text Box 52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8" name="Text Box 52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9" name="Text Box 52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0" name="Text Box 52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1" name="Text Box 52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2" name="Text Box 52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3" name="Text Box 52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4" name="Text Box 52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5" name="Text Box 52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6" name="Text Box 52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7" name="Text Box 52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8" name="Text Box 52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9" name="Text Box 52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0" name="Text Box 52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1" name="Text Box 52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2" name="Text Box 52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3" name="Text Box 52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4" name="Text Box 52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5" name="Text Box 52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6" name="Text Box 52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7" name="Text Box 52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8" name="Text Box 52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9" name="Text Box 52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0" name="Text Box 52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1" name="Text Box 52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2" name="Text Box 52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3" name="Text Box 52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4" name="Text Box 52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5" name="Text Box 52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6" name="Text Box 52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7" name="Text Box 53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8" name="Text Box 53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9" name="Text Box 53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0" name="Text Box 53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1" name="Text Box 53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2" name="Text Box 53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3" name="Text Box 53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4" name="Text Box 53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5" name="Text Box 53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6" name="Text Box 53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7" name="Text Box 53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8" name="Text Box 53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9" name="Text Box 53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0" name="Text Box 53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1" name="Text Box 53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2" name="Text Box 53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3" name="Text Box 53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4" name="Text Box 53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5" name="Text Box 53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6" name="Text Box 53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7" name="Text Box 53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8" name="Text Box 53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9" name="Text Box 53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0" name="Text Box 53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1" name="Text Box 53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2" name="Text Box 53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3" name="Text Box 53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4" name="Text Box 53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5" name="Text Box 53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6" name="Text Box 53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7" name="Text Box 53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8" name="Text Box 53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9" name="Text Box 53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0" name="Text Box 53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1" name="Text Box 53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2" name="Text Box 53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3" name="Text Box 53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4" name="Text Box 53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5" name="Text Box 53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6" name="Text Box 53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7" name="Text Box 53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8" name="Text Box 53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9" name="Text Box 53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0" name="Text Box 53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1" name="Text Box 53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2" name="Text Box 53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3" name="Text Box 53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4" name="Text Box 53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5" name="Text Box 53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6" name="Text Box 53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7" name="Text Box 53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8" name="Text Box 53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9" name="Text Box 53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0" name="Text Box 53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1" name="Text Box 53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2" name="Text Box 53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3" name="Text Box 53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4" name="Text Box 53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5" name="Text Box 53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6" name="Text Box 53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7" name="Text Box 53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8" name="Text Box 53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9" name="Text Box 53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0" name="Text Box 53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1" name="Text Box 53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2" name="Text Box 53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3" name="Text Box 53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4" name="Text Box 53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5" name="Text Box 53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6" name="Text Box 53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7" name="Text Box 53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8" name="Text Box 53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9" name="Text Box 53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0" name="Text Box 53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1" name="Text Box 53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2" name="Text Box 53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3" name="Text Box 53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4" name="Text Box 53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5" name="Text Box 53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6" name="Text Box 53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7" name="Text Box 53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8" name="Text Box 53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9" name="Text Box 53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0" name="Text Box 53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1" name="Text Box 53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2" name="Text Box 53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3" name="Text Box 53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4" name="Text Box 53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5" name="Text Box 53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6" name="Text Box 53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7" name="Text Box 53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8" name="Text Box 53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9" name="Text Box 53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0" name="Text Box 53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1" name="Text Box 53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2" name="Text Box 53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3" name="Text Box 53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4" name="Text Box 53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5" name="Text Box 53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6" name="Text Box 53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7" name="Text Box 54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8" name="Text Box 54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9" name="Text Box 54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0" name="Text Box 54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1" name="Text Box 54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2" name="Text Box 54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3" name="Text Box 54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4" name="Text Box 54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25" name="Text Box 5427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26" name="Text Box 5428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27" name="Text Box 5429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28" name="Text Box 5430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29" name="Text Box 5431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0" name="Text Box 5432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1" name="Text Box 5433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2" name="Text Box 5434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3" name="Text Box 5435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4" name="Text Box 5436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5" name="Text Box 5437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6" name="Text Box 5438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7" name="Text Box 5439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8" name="Text Box 5440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39" name="Text Box 5441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0" name="Text Box 5442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1" name="Text Box 5443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2" name="Text Box 5444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3" name="Text Box 5445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4" name="Text Box 5446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5" name="Text Box 5447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6" name="Text Box 5448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7" name="Text Box 5449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8" name="Text Box 5450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49" name="Text Box 5451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0" name="Text Box 5452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1" name="Text Box 5453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2" name="Text Box 5454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3" name="Text Box 5455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4" name="Text Box 5456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5" name="Text Box 5457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6" name="Text Box 5458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7" name="Text Box 5459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8" name="Text Box 5460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59" name="Text Box 5461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0" name="Text Box 5462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1" name="Text Box 5463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2" name="Text Box 5464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3" name="Text Box 5465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4" name="Text Box 5466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5" name="Text Box 5467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2866" name="Text Box 5468"/>
        <xdr:cNvSpPr txBox="1">
          <a:spLocks noChangeArrowheads="1"/>
        </xdr:cNvSpPr>
      </xdr:nvSpPr>
      <xdr:spPr bwMode="auto">
        <a:xfrm>
          <a:off x="466725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5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" style="36" bestFit="1" customWidth="1"/>
    <col min="9" max="9" width="16" bestFit="1" customWidth="1"/>
  </cols>
  <sheetData>
    <row r="1" spans="1:5" ht="15" customHeight="1" x14ac:dyDescent="0.25">
      <c r="A1" s="35" t="s">
        <v>35</v>
      </c>
    </row>
    <row r="2" spans="1:5" ht="15" customHeight="1" x14ac:dyDescent="0.2">
      <c r="A2" s="156" t="s">
        <v>36</v>
      </c>
      <c r="B2" s="156"/>
      <c r="C2" s="156"/>
      <c r="D2" s="156"/>
      <c r="E2" s="156"/>
    </row>
    <row r="3" spans="1:5" ht="15" customHeight="1" x14ac:dyDescent="0.2">
      <c r="A3" s="158" t="s">
        <v>37</v>
      </c>
      <c r="B3" s="158"/>
      <c r="C3" s="158"/>
      <c r="D3" s="158"/>
      <c r="E3" s="158"/>
    </row>
    <row r="4" spans="1:5" ht="15" customHeight="1" x14ac:dyDescent="0.2">
      <c r="A4" s="158"/>
      <c r="B4" s="158"/>
      <c r="C4" s="158"/>
      <c r="D4" s="158"/>
      <c r="E4" s="158"/>
    </row>
    <row r="5" spans="1:5" ht="15" customHeight="1" x14ac:dyDescent="0.2">
      <c r="A5" s="158"/>
      <c r="B5" s="158"/>
      <c r="C5" s="158"/>
      <c r="D5" s="158"/>
      <c r="E5" s="158"/>
    </row>
    <row r="6" spans="1:5" ht="15" customHeight="1" x14ac:dyDescent="0.2">
      <c r="A6" s="158"/>
      <c r="B6" s="158"/>
      <c r="C6" s="158"/>
      <c r="D6" s="158"/>
      <c r="E6" s="158"/>
    </row>
    <row r="7" spans="1:5" ht="15" customHeight="1" x14ac:dyDescent="0.2">
      <c r="A7" s="158"/>
      <c r="B7" s="158"/>
      <c r="C7" s="158"/>
      <c r="D7" s="158"/>
      <c r="E7" s="158"/>
    </row>
    <row r="8" spans="1:5" ht="15" customHeight="1" x14ac:dyDescent="0.2">
      <c r="A8" s="158"/>
      <c r="B8" s="158"/>
      <c r="C8" s="158"/>
      <c r="D8" s="158"/>
      <c r="E8" s="158"/>
    </row>
    <row r="9" spans="1:5" ht="15" customHeight="1" x14ac:dyDescent="0.2">
      <c r="A9" s="158"/>
      <c r="B9" s="158"/>
      <c r="C9" s="158"/>
      <c r="D9" s="158"/>
      <c r="E9" s="158"/>
    </row>
    <row r="10" spans="1:5" ht="15" customHeight="1" x14ac:dyDescent="0.2">
      <c r="A10" s="158"/>
      <c r="B10" s="158"/>
      <c r="C10" s="158"/>
      <c r="D10" s="158"/>
      <c r="E10" s="158"/>
    </row>
    <row r="11" spans="1:5" ht="15" customHeight="1" x14ac:dyDescent="0.2"/>
    <row r="12" spans="1:5" ht="15" customHeight="1" x14ac:dyDescent="0.25">
      <c r="A12" s="37" t="s">
        <v>1</v>
      </c>
      <c r="B12" s="38"/>
      <c r="C12" s="38"/>
      <c r="D12" s="38"/>
      <c r="E12" s="38"/>
    </row>
    <row r="13" spans="1:5" ht="15" customHeight="1" x14ac:dyDescent="0.2">
      <c r="A13" s="39" t="s">
        <v>38</v>
      </c>
      <c r="B13" s="38"/>
      <c r="C13" s="38"/>
      <c r="D13" s="38"/>
      <c r="E13" s="40" t="s">
        <v>39</v>
      </c>
    </row>
    <row r="14" spans="1:5" ht="15" customHeight="1" x14ac:dyDescent="0.25">
      <c r="A14" s="41"/>
      <c r="B14" s="42"/>
      <c r="C14" s="38"/>
      <c r="D14" s="38"/>
      <c r="E14" s="43"/>
    </row>
    <row r="15" spans="1:5" ht="15" customHeight="1" x14ac:dyDescent="0.2">
      <c r="A15" s="44"/>
      <c r="B15" s="45"/>
      <c r="C15" s="46" t="s">
        <v>40</v>
      </c>
      <c r="D15" s="47" t="s">
        <v>41</v>
      </c>
      <c r="E15" s="48" t="s">
        <v>42</v>
      </c>
    </row>
    <row r="16" spans="1:5" ht="15" customHeight="1" x14ac:dyDescent="0.2">
      <c r="A16" s="44"/>
      <c r="B16" s="49"/>
      <c r="C16" s="50"/>
      <c r="D16" s="51" t="s">
        <v>43</v>
      </c>
      <c r="E16" s="52">
        <v>88465908.569999993</v>
      </c>
    </row>
    <row r="17" spans="1:9" ht="15" customHeight="1" x14ac:dyDescent="0.2">
      <c r="A17" s="53"/>
      <c r="B17" s="49"/>
      <c r="C17" s="54" t="s">
        <v>44</v>
      </c>
      <c r="D17" s="55"/>
      <c r="E17" s="56">
        <f>SUM(E16:E16)</f>
        <v>88465908.569999993</v>
      </c>
    </row>
    <row r="18" spans="1:9" ht="15" customHeight="1" x14ac:dyDescent="0.2">
      <c r="A18" s="42"/>
      <c r="B18" s="53"/>
      <c r="C18" s="57"/>
      <c r="D18" s="38"/>
      <c r="E18" s="58"/>
    </row>
    <row r="19" spans="1:9" ht="15" customHeight="1" x14ac:dyDescent="0.25">
      <c r="A19" s="41" t="s">
        <v>16</v>
      </c>
      <c r="B19" s="38"/>
      <c r="C19" s="38"/>
      <c r="D19" s="38"/>
      <c r="E19" s="38"/>
    </row>
    <row r="20" spans="1:9" ht="15" customHeight="1" x14ac:dyDescent="0.2">
      <c r="A20" s="39" t="s">
        <v>38</v>
      </c>
      <c r="B20" s="38"/>
      <c r="C20" s="38"/>
      <c r="D20" s="38"/>
      <c r="E20" s="40" t="s">
        <v>39</v>
      </c>
    </row>
    <row r="21" spans="1:9" ht="15" customHeight="1" x14ac:dyDescent="0.25">
      <c r="A21" s="41"/>
      <c r="B21" s="42"/>
      <c r="C21" s="38"/>
      <c r="D21" s="38"/>
      <c r="E21" s="43"/>
    </row>
    <row r="22" spans="1:9" ht="15" customHeight="1" x14ac:dyDescent="0.2">
      <c r="A22" s="44"/>
      <c r="B22" s="59"/>
      <c r="C22" s="46" t="s">
        <v>40</v>
      </c>
      <c r="D22" s="47" t="s">
        <v>45</v>
      </c>
      <c r="E22" s="48" t="s">
        <v>42</v>
      </c>
    </row>
    <row r="23" spans="1:9" ht="15" customHeight="1" x14ac:dyDescent="0.25">
      <c r="A23" s="44"/>
      <c r="B23" s="60"/>
      <c r="C23" s="50">
        <v>4374</v>
      </c>
      <c r="D23" s="61" t="s">
        <v>46</v>
      </c>
      <c r="E23" s="62">
        <v>86731283.950000003</v>
      </c>
      <c r="I23" s="63"/>
    </row>
    <row r="24" spans="1:9" ht="15" customHeight="1" x14ac:dyDescent="0.2">
      <c r="A24" s="44"/>
      <c r="B24" s="60"/>
      <c r="C24" s="50">
        <v>6172</v>
      </c>
      <c r="D24" s="61" t="s">
        <v>47</v>
      </c>
      <c r="E24" s="62">
        <v>1623550</v>
      </c>
    </row>
    <row r="25" spans="1:9" ht="15" customHeight="1" x14ac:dyDescent="0.2">
      <c r="A25" s="44"/>
      <c r="B25" s="60"/>
      <c r="C25" s="50">
        <v>6172</v>
      </c>
      <c r="D25" s="61" t="s">
        <v>46</v>
      </c>
      <c r="E25" s="62">
        <v>82574.62</v>
      </c>
    </row>
    <row r="26" spans="1:9" ht="15" customHeight="1" x14ac:dyDescent="0.2">
      <c r="A26" s="44"/>
      <c r="B26" s="60"/>
      <c r="C26" s="50">
        <v>6172</v>
      </c>
      <c r="D26" s="61" t="s">
        <v>48</v>
      </c>
      <c r="E26" s="62">
        <v>28500</v>
      </c>
    </row>
    <row r="27" spans="1:9" ht="15" customHeight="1" x14ac:dyDescent="0.2">
      <c r="A27" s="53"/>
      <c r="B27" s="53"/>
      <c r="C27" s="54" t="s">
        <v>44</v>
      </c>
      <c r="D27" s="55"/>
      <c r="E27" s="56">
        <f>SUM(E23:E26)</f>
        <v>88465908.570000008</v>
      </c>
    </row>
    <row r="28" spans="1:9" ht="15" customHeight="1" x14ac:dyDescent="0.2"/>
    <row r="29" spans="1:9" ht="15" customHeight="1" x14ac:dyDescent="0.2"/>
    <row r="30" spans="1:9" ht="15" customHeight="1" x14ac:dyDescent="0.25">
      <c r="A30" s="35" t="s">
        <v>49</v>
      </c>
    </row>
    <row r="31" spans="1:9" ht="15" customHeight="1" x14ac:dyDescent="0.2">
      <c r="A31" s="156" t="s">
        <v>36</v>
      </c>
      <c r="B31" s="156"/>
      <c r="C31" s="156"/>
      <c r="D31" s="156"/>
      <c r="E31" s="156"/>
    </row>
    <row r="32" spans="1:9" ht="15" customHeight="1" x14ac:dyDescent="0.2">
      <c r="A32" s="158" t="s">
        <v>50</v>
      </c>
      <c r="B32" s="158"/>
      <c r="C32" s="158"/>
      <c r="D32" s="158"/>
      <c r="E32" s="158"/>
    </row>
    <row r="33" spans="1:5" ht="15" customHeight="1" x14ac:dyDescent="0.2">
      <c r="A33" s="158"/>
      <c r="B33" s="158"/>
      <c r="C33" s="158"/>
      <c r="D33" s="158"/>
      <c r="E33" s="158"/>
    </row>
    <row r="34" spans="1:5" ht="15" customHeight="1" x14ac:dyDescent="0.2">
      <c r="A34" s="158"/>
      <c r="B34" s="158"/>
      <c r="C34" s="158"/>
      <c r="D34" s="158"/>
      <c r="E34" s="158"/>
    </row>
    <row r="35" spans="1:5" ht="15" customHeight="1" x14ac:dyDescent="0.2">
      <c r="A35" s="158"/>
      <c r="B35" s="158"/>
      <c r="C35" s="158"/>
      <c r="D35" s="158"/>
      <c r="E35" s="158"/>
    </row>
    <row r="36" spans="1:5" ht="15" customHeight="1" x14ac:dyDescent="0.2">
      <c r="A36" s="158"/>
      <c r="B36" s="158"/>
      <c r="C36" s="158"/>
      <c r="D36" s="158"/>
      <c r="E36" s="158"/>
    </row>
    <row r="37" spans="1:5" ht="15" customHeight="1" x14ac:dyDescent="0.2">
      <c r="A37" s="158"/>
      <c r="B37" s="158"/>
      <c r="C37" s="158"/>
      <c r="D37" s="158"/>
      <c r="E37" s="158"/>
    </row>
    <row r="38" spans="1:5" ht="15" customHeight="1" x14ac:dyDescent="0.2">
      <c r="A38" s="158"/>
      <c r="B38" s="158"/>
      <c r="C38" s="158"/>
      <c r="D38" s="158"/>
      <c r="E38" s="158"/>
    </row>
    <row r="39" spans="1:5" ht="15" customHeight="1" x14ac:dyDescent="0.2">
      <c r="A39" s="158"/>
      <c r="B39" s="158"/>
      <c r="C39" s="158"/>
      <c r="D39" s="158"/>
      <c r="E39" s="158"/>
    </row>
    <row r="40" spans="1:5" ht="15" customHeight="1" x14ac:dyDescent="0.2">
      <c r="A40" s="158"/>
      <c r="B40" s="158"/>
      <c r="C40" s="158"/>
      <c r="D40" s="158"/>
      <c r="E40" s="158"/>
    </row>
    <row r="41" spans="1:5" ht="15" customHeight="1" x14ac:dyDescent="0.2"/>
    <row r="42" spans="1:5" ht="15" customHeight="1" x14ac:dyDescent="0.25">
      <c r="A42" s="37" t="s">
        <v>1</v>
      </c>
      <c r="B42" s="38"/>
      <c r="C42" s="38"/>
      <c r="D42" s="38"/>
      <c r="E42" s="38"/>
    </row>
    <row r="43" spans="1:5" ht="15" customHeight="1" x14ac:dyDescent="0.2">
      <c r="A43" s="39" t="s">
        <v>38</v>
      </c>
      <c r="B43" s="38"/>
      <c r="C43" s="38"/>
      <c r="D43" s="38"/>
      <c r="E43" s="40" t="s">
        <v>51</v>
      </c>
    </row>
    <row r="44" spans="1:5" ht="15" customHeight="1" x14ac:dyDescent="0.25">
      <c r="A44" s="41"/>
      <c r="B44" s="42"/>
      <c r="C44" s="38"/>
      <c r="D44" s="38"/>
      <c r="E44" s="43"/>
    </row>
    <row r="45" spans="1:5" ht="15" customHeight="1" x14ac:dyDescent="0.2">
      <c r="A45" s="59"/>
      <c r="B45" s="59"/>
      <c r="C45" s="46" t="s">
        <v>40</v>
      </c>
      <c r="D45" s="47" t="s">
        <v>41</v>
      </c>
      <c r="E45" s="48" t="s">
        <v>42</v>
      </c>
    </row>
    <row r="46" spans="1:5" ht="15" customHeight="1" x14ac:dyDescent="0.2">
      <c r="A46" s="64"/>
      <c r="B46" s="60"/>
      <c r="C46" s="50"/>
      <c r="D46" s="65" t="s">
        <v>52</v>
      </c>
      <c r="E46" s="52">
        <v>2288662.7400000002</v>
      </c>
    </row>
    <row r="47" spans="1:5" ht="15" customHeight="1" x14ac:dyDescent="0.2">
      <c r="A47" s="64"/>
      <c r="B47" s="53"/>
      <c r="C47" s="54" t="s">
        <v>44</v>
      </c>
      <c r="D47" s="55"/>
      <c r="E47" s="56">
        <f>SUM(E46:E46)</f>
        <v>2288662.7400000002</v>
      </c>
    </row>
    <row r="48" spans="1:5" ht="15" customHeight="1" x14ac:dyDescent="0.2"/>
    <row r="49" spans="1:7" ht="15" customHeight="1" x14ac:dyDescent="0.2"/>
    <row r="50" spans="1:7" ht="15" customHeight="1" x14ac:dyDescent="0.2"/>
    <row r="51" spans="1:7" ht="15" customHeight="1" x14ac:dyDescent="0.2"/>
    <row r="52" spans="1:7" ht="15" customHeight="1" x14ac:dyDescent="0.2"/>
    <row r="53" spans="1:7" ht="15" customHeight="1" x14ac:dyDescent="0.2"/>
    <row r="54" spans="1:7" ht="15" customHeight="1" x14ac:dyDescent="0.25">
      <c r="A54" s="41" t="s">
        <v>16</v>
      </c>
      <c r="B54" s="38"/>
      <c r="C54" s="38"/>
      <c r="D54" s="38"/>
      <c r="E54" s="38"/>
    </row>
    <row r="55" spans="1:7" ht="15" customHeight="1" x14ac:dyDescent="0.2">
      <c r="A55" s="39" t="s">
        <v>38</v>
      </c>
      <c r="B55" s="38"/>
      <c r="C55" s="38"/>
      <c r="D55" s="38"/>
      <c r="E55" s="40" t="s">
        <v>51</v>
      </c>
    </row>
    <row r="56" spans="1:7" ht="15" customHeight="1" x14ac:dyDescent="0.25">
      <c r="A56" s="41"/>
      <c r="B56" s="42"/>
      <c r="C56" s="38"/>
      <c r="D56" s="38"/>
      <c r="E56" s="43"/>
    </row>
    <row r="57" spans="1:7" ht="15" customHeight="1" x14ac:dyDescent="0.2">
      <c r="A57" s="44"/>
      <c r="B57" s="59"/>
      <c r="C57" s="46" t="s">
        <v>40</v>
      </c>
      <c r="D57" s="47" t="s">
        <v>45</v>
      </c>
      <c r="E57" s="48" t="s">
        <v>42</v>
      </c>
    </row>
    <row r="58" spans="1:7" ht="15" customHeight="1" x14ac:dyDescent="0.2">
      <c r="A58" s="64"/>
      <c r="B58" s="60"/>
      <c r="C58" s="50">
        <v>4349</v>
      </c>
      <c r="D58" s="61" t="s">
        <v>47</v>
      </c>
      <c r="E58" s="52">
        <f>12705.5+107996.75+3000+25500+3151+26783.5+1143.5+9719.75</f>
        <v>190000</v>
      </c>
    </row>
    <row r="59" spans="1:7" ht="15" customHeight="1" x14ac:dyDescent="0.2">
      <c r="A59" s="64"/>
      <c r="B59" s="60"/>
      <c r="C59" s="50">
        <v>4349</v>
      </c>
      <c r="D59" s="61" t="s">
        <v>46</v>
      </c>
      <c r="E59" s="52">
        <f>15000+127500+45.38+385.69+122573.9+1041878.3+500+4250</f>
        <v>1312133.27</v>
      </c>
      <c r="G59" s="36">
        <f>SUM(E58:E59)</f>
        <v>1502133.27</v>
      </c>
    </row>
    <row r="60" spans="1:7" ht="15" customHeight="1" x14ac:dyDescent="0.2">
      <c r="A60" s="64"/>
      <c r="B60" s="60"/>
      <c r="C60" s="50">
        <v>4349</v>
      </c>
      <c r="D60" s="61" t="s">
        <v>53</v>
      </c>
      <c r="E60" s="52">
        <f>82792.57+703736.9</f>
        <v>786529.47</v>
      </c>
    </row>
    <row r="61" spans="1:7" ht="15" customHeight="1" x14ac:dyDescent="0.2">
      <c r="A61" s="53"/>
      <c r="B61" s="66"/>
      <c r="C61" s="54" t="s">
        <v>44</v>
      </c>
      <c r="D61" s="55"/>
      <c r="E61" s="56">
        <f>SUM(E58:E60)</f>
        <v>2288662.7400000002</v>
      </c>
    </row>
    <row r="62" spans="1:7" ht="15" customHeight="1" x14ac:dyDescent="0.2"/>
    <row r="63" spans="1:7" ht="15" customHeight="1" x14ac:dyDescent="0.2"/>
    <row r="64" spans="1:7" ht="15" customHeight="1" x14ac:dyDescent="0.25">
      <c r="A64" s="35" t="s">
        <v>54</v>
      </c>
    </row>
    <row r="65" spans="1:5" ht="15" customHeight="1" x14ac:dyDescent="0.2">
      <c r="A65" s="156" t="s">
        <v>36</v>
      </c>
      <c r="B65" s="156"/>
      <c r="C65" s="156"/>
      <c r="D65" s="156"/>
      <c r="E65" s="156"/>
    </row>
    <row r="66" spans="1:5" ht="15" customHeight="1" x14ac:dyDescent="0.2">
      <c r="A66" s="158" t="s">
        <v>55</v>
      </c>
      <c r="B66" s="158"/>
      <c r="C66" s="158"/>
      <c r="D66" s="158"/>
      <c r="E66" s="158"/>
    </row>
    <row r="67" spans="1:5" ht="15" customHeight="1" x14ac:dyDescent="0.2">
      <c r="A67" s="158"/>
      <c r="B67" s="158"/>
      <c r="C67" s="158"/>
      <c r="D67" s="158"/>
      <c r="E67" s="158"/>
    </row>
    <row r="68" spans="1:5" ht="15" customHeight="1" x14ac:dyDescent="0.2">
      <c r="A68" s="158"/>
      <c r="B68" s="158"/>
      <c r="C68" s="158"/>
      <c r="D68" s="158"/>
      <c r="E68" s="158"/>
    </row>
    <row r="69" spans="1:5" ht="15" customHeight="1" x14ac:dyDescent="0.2">
      <c r="A69" s="158"/>
      <c r="B69" s="158"/>
      <c r="C69" s="158"/>
      <c r="D69" s="158"/>
      <c r="E69" s="158"/>
    </row>
    <row r="70" spans="1:5" ht="15" customHeight="1" x14ac:dyDescent="0.2">
      <c r="A70" s="158"/>
      <c r="B70" s="158"/>
      <c r="C70" s="158"/>
      <c r="D70" s="158"/>
      <c r="E70" s="158"/>
    </row>
    <row r="71" spans="1:5" ht="15" customHeight="1" x14ac:dyDescent="0.2">
      <c r="A71" s="158"/>
      <c r="B71" s="158"/>
      <c r="C71" s="158"/>
      <c r="D71" s="158"/>
      <c r="E71" s="158"/>
    </row>
    <row r="72" spans="1:5" ht="15" customHeight="1" x14ac:dyDescent="0.2">
      <c r="A72" s="158"/>
      <c r="B72" s="158"/>
      <c r="C72" s="158"/>
      <c r="D72" s="158"/>
      <c r="E72" s="158"/>
    </row>
    <row r="73" spans="1:5" ht="15" customHeight="1" x14ac:dyDescent="0.2">
      <c r="A73" s="158"/>
      <c r="B73" s="158"/>
      <c r="C73" s="158"/>
      <c r="D73" s="158"/>
      <c r="E73" s="158"/>
    </row>
    <row r="74" spans="1:5" ht="15" customHeight="1" x14ac:dyDescent="0.2"/>
    <row r="75" spans="1:5" ht="15" customHeight="1" x14ac:dyDescent="0.25">
      <c r="A75" s="37" t="s">
        <v>1</v>
      </c>
      <c r="B75" s="38"/>
      <c r="C75" s="38"/>
      <c r="D75" s="38"/>
      <c r="E75" s="38"/>
    </row>
    <row r="76" spans="1:5" ht="15" customHeight="1" x14ac:dyDescent="0.2">
      <c r="A76" s="39" t="s">
        <v>38</v>
      </c>
      <c r="B76" s="38"/>
      <c r="C76" s="38"/>
      <c r="D76" s="38"/>
      <c r="E76" s="40" t="s">
        <v>51</v>
      </c>
    </row>
    <row r="77" spans="1:5" ht="15" customHeight="1" x14ac:dyDescent="0.25">
      <c r="A77" s="41"/>
      <c r="B77" s="42"/>
      <c r="C77" s="38"/>
      <c r="D77" s="38"/>
      <c r="E77" s="43"/>
    </row>
    <row r="78" spans="1:5" ht="15" customHeight="1" x14ac:dyDescent="0.2">
      <c r="A78" s="59"/>
      <c r="B78" s="59"/>
      <c r="C78" s="46" t="s">
        <v>40</v>
      </c>
      <c r="D78" s="47" t="s">
        <v>41</v>
      </c>
      <c r="E78" s="48" t="s">
        <v>42</v>
      </c>
    </row>
    <row r="79" spans="1:5" ht="15" customHeight="1" x14ac:dyDescent="0.2">
      <c r="A79" s="64"/>
      <c r="B79" s="60"/>
      <c r="C79" s="50"/>
      <c r="D79" s="65" t="s">
        <v>52</v>
      </c>
      <c r="E79" s="52">
        <v>25246</v>
      </c>
    </row>
    <row r="80" spans="1:5" ht="15" customHeight="1" x14ac:dyDescent="0.2">
      <c r="A80" s="64"/>
      <c r="B80" s="53"/>
      <c r="C80" s="54" t="s">
        <v>44</v>
      </c>
      <c r="D80" s="55"/>
      <c r="E80" s="56">
        <f>SUM(E79:E79)</f>
        <v>25246</v>
      </c>
    </row>
    <row r="81" spans="1:5" ht="15" customHeight="1" x14ac:dyDescent="0.2"/>
    <row r="82" spans="1:5" ht="15" customHeight="1" x14ac:dyDescent="0.25">
      <c r="A82" s="41" t="s">
        <v>16</v>
      </c>
      <c r="B82" s="38"/>
      <c r="C82" s="38"/>
      <c r="D82" s="38"/>
      <c r="E82" s="38"/>
    </row>
    <row r="83" spans="1:5" ht="15" customHeight="1" x14ac:dyDescent="0.2">
      <c r="A83" s="39" t="s">
        <v>38</v>
      </c>
      <c r="B83" s="38"/>
      <c r="C83" s="38"/>
      <c r="D83" s="38"/>
      <c r="E83" s="40" t="s">
        <v>51</v>
      </c>
    </row>
    <row r="84" spans="1:5" ht="15" customHeight="1" x14ac:dyDescent="0.25">
      <c r="A84" s="41"/>
      <c r="B84" s="42"/>
      <c r="C84" s="38"/>
      <c r="D84" s="38"/>
      <c r="E84" s="43"/>
    </row>
    <row r="85" spans="1:5" ht="15" customHeight="1" x14ac:dyDescent="0.2">
      <c r="A85" s="44"/>
      <c r="B85" s="59"/>
      <c r="C85" s="46" t="s">
        <v>40</v>
      </c>
      <c r="D85" s="47" t="s">
        <v>45</v>
      </c>
      <c r="E85" s="48" t="s">
        <v>42</v>
      </c>
    </row>
    <row r="86" spans="1:5" ht="15" customHeight="1" x14ac:dyDescent="0.2">
      <c r="A86" s="64"/>
      <c r="B86" s="60"/>
      <c r="C86" s="50">
        <v>5272</v>
      </c>
      <c r="D86" s="61" t="s">
        <v>47</v>
      </c>
      <c r="E86" s="52">
        <v>25246</v>
      </c>
    </row>
    <row r="87" spans="1:5" ht="15" customHeight="1" x14ac:dyDescent="0.2">
      <c r="A87" s="53"/>
      <c r="B87" s="66"/>
      <c r="C87" s="54" t="s">
        <v>44</v>
      </c>
      <c r="D87" s="55"/>
      <c r="E87" s="56">
        <f>SUM(E86:E86)</f>
        <v>25246</v>
      </c>
    </row>
    <row r="88" spans="1:5" ht="15" customHeight="1" x14ac:dyDescent="0.2"/>
    <row r="89" spans="1:5" ht="15" customHeight="1" x14ac:dyDescent="0.2"/>
    <row r="90" spans="1:5" ht="15" customHeight="1" x14ac:dyDescent="0.25">
      <c r="A90" s="35" t="s">
        <v>56</v>
      </c>
    </row>
    <row r="91" spans="1:5" ht="15" customHeight="1" x14ac:dyDescent="0.2">
      <c r="A91" s="156" t="s">
        <v>36</v>
      </c>
      <c r="B91" s="156"/>
      <c r="C91" s="156"/>
      <c r="D91" s="156"/>
      <c r="E91" s="156"/>
    </row>
    <row r="92" spans="1:5" ht="15" customHeight="1" x14ac:dyDescent="0.2">
      <c r="A92" s="158" t="s">
        <v>57</v>
      </c>
      <c r="B92" s="158"/>
      <c r="C92" s="158"/>
      <c r="D92" s="158"/>
      <c r="E92" s="158"/>
    </row>
    <row r="93" spans="1:5" ht="15" customHeight="1" x14ac:dyDescent="0.2">
      <c r="A93" s="158"/>
      <c r="B93" s="158"/>
      <c r="C93" s="158"/>
      <c r="D93" s="158"/>
      <c r="E93" s="158"/>
    </row>
    <row r="94" spans="1:5" ht="15" customHeight="1" x14ac:dyDescent="0.2">
      <c r="A94" s="158"/>
      <c r="B94" s="158"/>
      <c r="C94" s="158"/>
      <c r="D94" s="158"/>
      <c r="E94" s="158"/>
    </row>
    <row r="95" spans="1:5" ht="15" customHeight="1" x14ac:dyDescent="0.2">
      <c r="A95" s="158"/>
      <c r="B95" s="158"/>
      <c r="C95" s="158"/>
      <c r="D95" s="158"/>
      <c r="E95" s="158"/>
    </row>
    <row r="96" spans="1:5" ht="15" customHeight="1" x14ac:dyDescent="0.2">
      <c r="A96" s="158"/>
      <c r="B96" s="158"/>
      <c r="C96" s="158"/>
      <c r="D96" s="158"/>
      <c r="E96" s="158"/>
    </row>
    <row r="97" spans="1:5" ht="15" customHeight="1" x14ac:dyDescent="0.2">
      <c r="A97" s="158"/>
      <c r="B97" s="158"/>
      <c r="C97" s="158"/>
      <c r="D97" s="158"/>
      <c r="E97" s="158"/>
    </row>
    <row r="98" spans="1:5" ht="15" customHeight="1" x14ac:dyDescent="0.2">
      <c r="A98" s="158"/>
      <c r="B98" s="158"/>
      <c r="C98" s="158"/>
      <c r="D98" s="158"/>
      <c r="E98" s="158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7" t="s">
        <v>1</v>
      </c>
      <c r="B106" s="38"/>
      <c r="C106" s="38"/>
      <c r="D106" s="38"/>
      <c r="E106" s="38"/>
    </row>
    <row r="107" spans="1:5" ht="15" customHeight="1" x14ac:dyDescent="0.2">
      <c r="A107" s="39" t="s">
        <v>38</v>
      </c>
      <c r="B107" s="38"/>
      <c r="C107" s="38"/>
      <c r="D107" s="38"/>
      <c r="E107" s="40" t="s">
        <v>51</v>
      </c>
    </row>
    <row r="108" spans="1:5" ht="15" customHeight="1" x14ac:dyDescent="0.25">
      <c r="A108" s="41"/>
      <c r="B108" s="42"/>
      <c r="C108" s="38"/>
      <c r="D108" s="38"/>
      <c r="E108" s="43"/>
    </row>
    <row r="109" spans="1:5" ht="15" customHeight="1" x14ac:dyDescent="0.2">
      <c r="A109" s="59"/>
      <c r="B109" s="59"/>
      <c r="C109" s="46" t="s">
        <v>40</v>
      </c>
      <c r="D109" s="47" t="s">
        <v>41</v>
      </c>
      <c r="E109" s="48" t="s">
        <v>42</v>
      </c>
    </row>
    <row r="110" spans="1:5" ht="15" customHeight="1" x14ac:dyDescent="0.2">
      <c r="A110" s="64"/>
      <c r="B110" s="60"/>
      <c r="C110" s="50"/>
      <c r="D110" s="65" t="s">
        <v>52</v>
      </c>
      <c r="E110" s="52">
        <v>25246</v>
      </c>
    </row>
    <row r="111" spans="1:5" ht="15" customHeight="1" x14ac:dyDescent="0.2">
      <c r="A111" s="64"/>
      <c r="B111" s="53"/>
      <c r="C111" s="54" t="s">
        <v>44</v>
      </c>
      <c r="D111" s="55"/>
      <c r="E111" s="56">
        <f>SUM(E110:E110)</f>
        <v>25246</v>
      </c>
    </row>
    <row r="112" spans="1:5" ht="15" customHeight="1" x14ac:dyDescent="0.2"/>
    <row r="113" spans="1:5" ht="15" customHeight="1" x14ac:dyDescent="0.25">
      <c r="A113" s="41" t="s">
        <v>16</v>
      </c>
      <c r="B113" s="38"/>
      <c r="C113" s="38"/>
      <c r="D113" s="38"/>
      <c r="E113" s="38"/>
    </row>
    <row r="114" spans="1:5" ht="15" customHeight="1" x14ac:dyDescent="0.2">
      <c r="A114" s="39" t="s">
        <v>38</v>
      </c>
      <c r="B114" s="38"/>
      <c r="C114" s="38"/>
      <c r="D114" s="38"/>
      <c r="E114" s="40" t="s">
        <v>51</v>
      </c>
    </row>
    <row r="115" spans="1:5" ht="15" customHeight="1" x14ac:dyDescent="0.25">
      <c r="A115" s="41"/>
      <c r="B115" s="42"/>
      <c r="C115" s="38"/>
      <c r="D115" s="38"/>
      <c r="E115" s="43"/>
    </row>
    <row r="116" spans="1:5" ht="15" customHeight="1" x14ac:dyDescent="0.2">
      <c r="A116" s="44"/>
      <c r="B116" s="59"/>
      <c r="C116" s="46" t="s">
        <v>40</v>
      </c>
      <c r="D116" s="47" t="s">
        <v>45</v>
      </c>
      <c r="E116" s="48" t="s">
        <v>42</v>
      </c>
    </row>
    <row r="117" spans="1:5" ht="15" customHeight="1" x14ac:dyDescent="0.2">
      <c r="A117" s="64"/>
      <c r="B117" s="60"/>
      <c r="C117" s="50">
        <v>5272</v>
      </c>
      <c r="D117" s="61" t="s">
        <v>47</v>
      </c>
      <c r="E117" s="52">
        <v>25246</v>
      </c>
    </row>
    <row r="118" spans="1:5" ht="15" customHeight="1" x14ac:dyDescent="0.2">
      <c r="A118" s="53"/>
      <c r="B118" s="66"/>
      <c r="C118" s="54" t="s">
        <v>44</v>
      </c>
      <c r="D118" s="55"/>
      <c r="E118" s="56">
        <f>SUM(E117:E117)</f>
        <v>25246</v>
      </c>
    </row>
    <row r="119" spans="1:5" ht="15" customHeight="1" x14ac:dyDescent="0.2"/>
    <row r="120" spans="1:5" ht="15" customHeight="1" x14ac:dyDescent="0.2"/>
    <row r="121" spans="1:5" ht="15" customHeight="1" x14ac:dyDescent="0.25">
      <c r="A121" s="35" t="s">
        <v>58</v>
      </c>
    </row>
    <row r="122" spans="1:5" ht="15" customHeight="1" x14ac:dyDescent="0.2">
      <c r="A122" s="156" t="s">
        <v>36</v>
      </c>
      <c r="B122" s="156"/>
      <c r="C122" s="156"/>
      <c r="D122" s="156"/>
      <c r="E122" s="156"/>
    </row>
    <row r="123" spans="1:5" ht="15" customHeight="1" x14ac:dyDescent="0.2">
      <c r="A123" s="158" t="s">
        <v>59</v>
      </c>
      <c r="B123" s="158"/>
      <c r="C123" s="158"/>
      <c r="D123" s="158"/>
      <c r="E123" s="158"/>
    </row>
    <row r="124" spans="1:5" ht="15" customHeight="1" x14ac:dyDescent="0.2">
      <c r="A124" s="158"/>
      <c r="B124" s="158"/>
      <c r="C124" s="158"/>
      <c r="D124" s="158"/>
      <c r="E124" s="158"/>
    </row>
    <row r="125" spans="1:5" ht="15" customHeight="1" x14ac:dyDescent="0.2">
      <c r="A125" s="158"/>
      <c r="B125" s="158"/>
      <c r="C125" s="158"/>
      <c r="D125" s="158"/>
      <c r="E125" s="158"/>
    </row>
    <row r="126" spans="1:5" ht="15" customHeight="1" x14ac:dyDescent="0.2">
      <c r="A126" s="158"/>
      <c r="B126" s="158"/>
      <c r="C126" s="158"/>
      <c r="D126" s="158"/>
      <c r="E126" s="158"/>
    </row>
    <row r="127" spans="1:5" ht="15" customHeight="1" x14ac:dyDescent="0.2">
      <c r="A127" s="158"/>
      <c r="B127" s="158"/>
      <c r="C127" s="158"/>
      <c r="D127" s="158"/>
      <c r="E127" s="158"/>
    </row>
    <row r="128" spans="1:5" ht="15" customHeight="1" x14ac:dyDescent="0.2">
      <c r="A128" s="158"/>
      <c r="B128" s="158"/>
      <c r="C128" s="158"/>
      <c r="D128" s="158"/>
      <c r="E128" s="158"/>
    </row>
    <row r="129" spans="1:5" ht="15" customHeight="1" x14ac:dyDescent="0.2">
      <c r="A129" s="158"/>
      <c r="B129" s="158"/>
      <c r="C129" s="158"/>
      <c r="D129" s="158"/>
      <c r="E129" s="158"/>
    </row>
    <row r="130" spans="1:5" ht="15" customHeight="1" x14ac:dyDescent="0.2"/>
    <row r="131" spans="1:5" ht="15" customHeight="1" x14ac:dyDescent="0.25">
      <c r="A131" s="37" t="s">
        <v>1</v>
      </c>
      <c r="B131" s="38"/>
      <c r="C131" s="38"/>
      <c r="D131" s="38"/>
      <c r="E131" s="38"/>
    </row>
    <row r="132" spans="1:5" ht="15" customHeight="1" x14ac:dyDescent="0.2">
      <c r="A132" s="39" t="s">
        <v>38</v>
      </c>
      <c r="B132" s="38"/>
      <c r="C132" s="38"/>
      <c r="D132" s="38"/>
      <c r="E132" s="40" t="s">
        <v>51</v>
      </c>
    </row>
    <row r="133" spans="1:5" ht="15" customHeight="1" x14ac:dyDescent="0.25">
      <c r="A133" s="41"/>
      <c r="B133" s="42"/>
      <c r="C133" s="38"/>
      <c r="D133" s="38"/>
      <c r="E133" s="43"/>
    </row>
    <row r="134" spans="1:5" ht="15" customHeight="1" x14ac:dyDescent="0.2">
      <c r="A134" s="59"/>
      <c r="B134" s="59"/>
      <c r="C134" s="46" t="s">
        <v>40</v>
      </c>
      <c r="D134" s="47" t="s">
        <v>41</v>
      </c>
      <c r="E134" s="48" t="s">
        <v>42</v>
      </c>
    </row>
    <row r="135" spans="1:5" ht="15" customHeight="1" x14ac:dyDescent="0.2">
      <c r="A135" s="64"/>
      <c r="B135" s="60"/>
      <c r="C135" s="50"/>
      <c r="D135" s="65" t="s">
        <v>52</v>
      </c>
      <c r="E135" s="52">
        <v>47327.78</v>
      </c>
    </row>
    <row r="136" spans="1:5" ht="15" customHeight="1" x14ac:dyDescent="0.2">
      <c r="A136" s="64"/>
      <c r="B136" s="53"/>
      <c r="C136" s="54" t="s">
        <v>44</v>
      </c>
      <c r="D136" s="55"/>
      <c r="E136" s="56">
        <f>SUM(E135:E135)</f>
        <v>47327.78</v>
      </c>
    </row>
    <row r="137" spans="1:5" ht="15" customHeight="1" x14ac:dyDescent="0.2"/>
    <row r="138" spans="1:5" ht="15" customHeight="1" x14ac:dyDescent="0.25">
      <c r="A138" s="41" t="s">
        <v>16</v>
      </c>
      <c r="B138" s="38"/>
      <c r="C138" s="38"/>
      <c r="D138" s="38"/>
      <c r="E138" s="38"/>
    </row>
    <row r="139" spans="1:5" ht="15" customHeight="1" x14ac:dyDescent="0.2">
      <c r="A139" s="39" t="s">
        <v>38</v>
      </c>
      <c r="B139" s="38"/>
      <c r="C139" s="38"/>
      <c r="D139" s="38"/>
      <c r="E139" s="40" t="s">
        <v>51</v>
      </c>
    </row>
    <row r="140" spans="1:5" ht="15" customHeight="1" x14ac:dyDescent="0.25">
      <c r="A140" s="41"/>
      <c r="B140" s="42"/>
      <c r="C140" s="38"/>
      <c r="D140" s="38"/>
      <c r="E140" s="43"/>
    </row>
    <row r="141" spans="1:5" ht="15" customHeight="1" x14ac:dyDescent="0.2">
      <c r="A141" s="44"/>
      <c r="B141" s="59"/>
      <c r="C141" s="46" t="s">
        <v>40</v>
      </c>
      <c r="D141" s="47" t="s">
        <v>45</v>
      </c>
      <c r="E141" s="48" t="s">
        <v>42</v>
      </c>
    </row>
    <row r="142" spans="1:5" ht="15" customHeight="1" x14ac:dyDescent="0.2">
      <c r="A142" s="64"/>
      <c r="B142" s="60"/>
      <c r="C142" s="50">
        <v>6402</v>
      </c>
      <c r="D142" s="67" t="s">
        <v>60</v>
      </c>
      <c r="E142" s="52">
        <v>47327.78</v>
      </c>
    </row>
    <row r="143" spans="1:5" ht="15" customHeight="1" x14ac:dyDescent="0.2">
      <c r="A143" s="53"/>
      <c r="B143" s="66"/>
      <c r="C143" s="54" t="s">
        <v>44</v>
      </c>
      <c r="D143" s="55"/>
      <c r="E143" s="56">
        <f>SUM(E142:E142)</f>
        <v>47327.78</v>
      </c>
    </row>
    <row r="144" spans="1:5" ht="15" customHeight="1" x14ac:dyDescent="0.2"/>
    <row r="145" spans="1:5" ht="15" customHeight="1" x14ac:dyDescent="0.2"/>
    <row r="146" spans="1:5" ht="15" customHeight="1" x14ac:dyDescent="0.25">
      <c r="A146" s="35" t="s">
        <v>61</v>
      </c>
    </row>
    <row r="147" spans="1:5" ht="15" customHeight="1" x14ac:dyDescent="0.2">
      <c r="A147" s="156" t="s">
        <v>36</v>
      </c>
      <c r="B147" s="156"/>
      <c r="C147" s="156"/>
      <c r="D147" s="156"/>
      <c r="E147" s="156"/>
    </row>
    <row r="148" spans="1:5" ht="15" customHeight="1" x14ac:dyDescent="0.2">
      <c r="A148" s="158" t="s">
        <v>62</v>
      </c>
      <c r="B148" s="158"/>
      <c r="C148" s="158"/>
      <c r="D148" s="158"/>
      <c r="E148" s="158"/>
    </row>
    <row r="149" spans="1:5" ht="15" customHeight="1" x14ac:dyDescent="0.2">
      <c r="A149" s="158"/>
      <c r="B149" s="158"/>
      <c r="C149" s="158"/>
      <c r="D149" s="158"/>
      <c r="E149" s="158"/>
    </row>
    <row r="150" spans="1:5" ht="15" customHeight="1" x14ac:dyDescent="0.2">
      <c r="A150" s="158"/>
      <c r="B150" s="158"/>
      <c r="C150" s="158"/>
      <c r="D150" s="158"/>
      <c r="E150" s="158"/>
    </row>
    <row r="151" spans="1:5" ht="15" customHeight="1" x14ac:dyDescent="0.2">
      <c r="A151" s="158"/>
      <c r="B151" s="158"/>
      <c r="C151" s="158"/>
      <c r="D151" s="158"/>
      <c r="E151" s="158"/>
    </row>
    <row r="152" spans="1:5" ht="15" customHeight="1" x14ac:dyDescent="0.2">
      <c r="A152" s="158"/>
      <c r="B152" s="158"/>
      <c r="C152" s="158"/>
      <c r="D152" s="158"/>
      <c r="E152" s="158"/>
    </row>
    <row r="153" spans="1:5" ht="15" customHeight="1" x14ac:dyDescent="0.2">
      <c r="A153" s="158"/>
      <c r="B153" s="158"/>
      <c r="C153" s="158"/>
      <c r="D153" s="158"/>
      <c r="E153" s="158"/>
    </row>
    <row r="154" spans="1:5" ht="15" customHeight="1" x14ac:dyDescent="0.2">
      <c r="A154" s="158"/>
      <c r="B154" s="158"/>
      <c r="C154" s="158"/>
      <c r="D154" s="158"/>
      <c r="E154" s="158"/>
    </row>
    <row r="155" spans="1:5" ht="15" customHeight="1" x14ac:dyDescent="0.2">
      <c r="A155" s="158"/>
      <c r="B155" s="158"/>
      <c r="C155" s="158"/>
      <c r="D155" s="158"/>
      <c r="E155" s="158"/>
    </row>
    <row r="156" spans="1:5" ht="15" customHeight="1" x14ac:dyDescent="0.2"/>
    <row r="157" spans="1:5" ht="15" customHeight="1" x14ac:dyDescent="0.2"/>
    <row r="158" spans="1:5" ht="15" customHeight="1" x14ac:dyDescent="0.25">
      <c r="A158" s="37" t="s">
        <v>1</v>
      </c>
      <c r="B158" s="38"/>
      <c r="C158" s="38"/>
      <c r="D158" s="38"/>
      <c r="E158" s="38"/>
    </row>
    <row r="159" spans="1:5" ht="15" customHeight="1" x14ac:dyDescent="0.2">
      <c r="A159" s="39" t="s">
        <v>38</v>
      </c>
      <c r="B159" s="38"/>
      <c r="C159" s="38"/>
      <c r="D159" s="38"/>
      <c r="E159" s="40" t="s">
        <v>63</v>
      </c>
    </row>
    <row r="160" spans="1:5" ht="15" customHeight="1" x14ac:dyDescent="0.25">
      <c r="A160" s="41"/>
      <c r="B160" s="42"/>
      <c r="C160" s="38"/>
      <c r="D160" s="38"/>
      <c r="E160" s="43"/>
    </row>
    <row r="161" spans="1:5" ht="15" customHeight="1" x14ac:dyDescent="0.2">
      <c r="A161" s="59"/>
      <c r="B161" s="59"/>
      <c r="C161" s="46" t="s">
        <v>40</v>
      </c>
      <c r="D161" s="47" t="s">
        <v>41</v>
      </c>
      <c r="E161" s="48" t="s">
        <v>42</v>
      </c>
    </row>
    <row r="162" spans="1:5" ht="15" customHeight="1" x14ac:dyDescent="0.2">
      <c r="A162" s="64"/>
      <c r="B162" s="60"/>
      <c r="C162" s="50"/>
      <c r="D162" s="65" t="s">
        <v>52</v>
      </c>
      <c r="E162" s="52">
        <v>899834.69</v>
      </c>
    </row>
    <row r="163" spans="1:5" ht="15" customHeight="1" x14ac:dyDescent="0.2">
      <c r="A163" s="64"/>
      <c r="B163" s="53"/>
      <c r="C163" s="54" t="s">
        <v>44</v>
      </c>
      <c r="D163" s="55"/>
      <c r="E163" s="56">
        <f>SUM(E162:E162)</f>
        <v>899834.69</v>
      </c>
    </row>
    <row r="164" spans="1:5" ht="15" customHeight="1" x14ac:dyDescent="0.2"/>
    <row r="165" spans="1:5" ht="15" customHeight="1" x14ac:dyDescent="0.25">
      <c r="A165" s="41" t="s">
        <v>16</v>
      </c>
      <c r="B165" s="38"/>
      <c r="C165" s="38"/>
      <c r="D165" s="38"/>
      <c r="E165" s="38"/>
    </row>
    <row r="166" spans="1:5" ht="15" customHeight="1" x14ac:dyDescent="0.2">
      <c r="A166" s="39" t="s">
        <v>38</v>
      </c>
      <c r="B166" s="38"/>
      <c r="C166" s="38"/>
      <c r="D166" s="38"/>
      <c r="E166" s="40" t="s">
        <v>63</v>
      </c>
    </row>
    <row r="167" spans="1:5" ht="15" customHeight="1" x14ac:dyDescent="0.25">
      <c r="A167" s="41"/>
      <c r="B167" s="42"/>
      <c r="C167" s="38"/>
      <c r="D167" s="38"/>
      <c r="E167" s="43"/>
    </row>
    <row r="168" spans="1:5" ht="15" customHeight="1" x14ac:dyDescent="0.2">
      <c r="A168" s="44"/>
      <c r="B168" s="59"/>
      <c r="C168" s="46" t="s">
        <v>40</v>
      </c>
      <c r="D168" s="68" t="s">
        <v>45</v>
      </c>
      <c r="E168" s="48" t="s">
        <v>42</v>
      </c>
    </row>
    <row r="169" spans="1:5" ht="15" customHeight="1" x14ac:dyDescent="0.2">
      <c r="A169" s="64"/>
      <c r="B169" s="60"/>
      <c r="C169" s="50">
        <v>3299</v>
      </c>
      <c r="D169" s="61" t="s">
        <v>47</v>
      </c>
      <c r="E169" s="52">
        <f>178503.65+21500+60051.16+7100+21624.42+2550+58604.65+7000+900+100+900+100+900+100</f>
        <v>359933.88</v>
      </c>
    </row>
    <row r="170" spans="1:5" ht="15" customHeight="1" x14ac:dyDescent="0.2">
      <c r="A170" s="64"/>
      <c r="B170" s="60"/>
      <c r="C170" s="50">
        <v>3299</v>
      </c>
      <c r="D170" s="69" t="s">
        <v>46</v>
      </c>
      <c r="E170" s="52">
        <f>26850+3150+115395.35+13505.46+900+100+89500+10500+44500+5500+89500+10500+89500+10500+26850+3150</f>
        <v>539900.81000000006</v>
      </c>
    </row>
    <row r="171" spans="1:5" ht="15" customHeight="1" x14ac:dyDescent="0.2">
      <c r="A171" s="53"/>
      <c r="B171" s="66"/>
      <c r="C171" s="54" t="s">
        <v>44</v>
      </c>
      <c r="D171" s="55"/>
      <c r="E171" s="56">
        <f>SUM(E169:E170)</f>
        <v>899834.69000000006</v>
      </c>
    </row>
    <row r="172" spans="1:5" ht="15" customHeight="1" x14ac:dyDescent="0.2"/>
    <row r="173" spans="1:5" ht="15" customHeight="1" x14ac:dyDescent="0.2"/>
    <row r="174" spans="1:5" ht="15" customHeight="1" x14ac:dyDescent="0.25">
      <c r="A174" s="35" t="s">
        <v>64</v>
      </c>
    </row>
    <row r="175" spans="1:5" ht="15" customHeight="1" x14ac:dyDescent="0.2">
      <c r="A175" s="156" t="s">
        <v>36</v>
      </c>
      <c r="B175" s="156"/>
      <c r="C175" s="156"/>
      <c r="D175" s="156"/>
      <c r="E175" s="156"/>
    </row>
    <row r="176" spans="1:5" ht="15" customHeight="1" x14ac:dyDescent="0.2">
      <c r="A176" s="158" t="s">
        <v>65</v>
      </c>
      <c r="B176" s="158"/>
      <c r="C176" s="158"/>
      <c r="D176" s="158"/>
      <c r="E176" s="158"/>
    </row>
    <row r="177" spans="1:5" ht="15" customHeight="1" x14ac:dyDescent="0.2">
      <c r="A177" s="158"/>
      <c r="B177" s="158"/>
      <c r="C177" s="158"/>
      <c r="D177" s="158"/>
      <c r="E177" s="158"/>
    </row>
    <row r="178" spans="1:5" ht="15" customHeight="1" x14ac:dyDescent="0.2">
      <c r="A178" s="158"/>
      <c r="B178" s="158"/>
      <c r="C178" s="158"/>
      <c r="D178" s="158"/>
      <c r="E178" s="158"/>
    </row>
    <row r="179" spans="1:5" ht="15" customHeight="1" x14ac:dyDescent="0.2">
      <c r="A179" s="158"/>
      <c r="B179" s="158"/>
      <c r="C179" s="158"/>
      <c r="D179" s="158"/>
      <c r="E179" s="158"/>
    </row>
    <row r="180" spans="1:5" ht="15" customHeight="1" x14ac:dyDescent="0.2">
      <c r="A180" s="158"/>
      <c r="B180" s="158"/>
      <c r="C180" s="158"/>
      <c r="D180" s="158"/>
      <c r="E180" s="158"/>
    </row>
    <row r="181" spans="1:5" ht="15" customHeight="1" x14ac:dyDescent="0.2">
      <c r="A181" s="158"/>
      <c r="B181" s="158"/>
      <c r="C181" s="158"/>
      <c r="D181" s="158"/>
      <c r="E181" s="158"/>
    </row>
    <row r="182" spans="1:5" ht="15" customHeight="1" x14ac:dyDescent="0.2">
      <c r="A182" s="158"/>
      <c r="B182" s="158"/>
      <c r="C182" s="158"/>
      <c r="D182" s="158"/>
      <c r="E182" s="158"/>
    </row>
    <row r="183" spans="1:5" ht="15" customHeight="1" x14ac:dyDescent="0.2">
      <c r="A183" s="158"/>
      <c r="B183" s="158"/>
      <c r="C183" s="158"/>
      <c r="D183" s="158"/>
      <c r="E183" s="158"/>
    </row>
    <row r="184" spans="1:5" ht="15" customHeight="1" x14ac:dyDescent="0.2"/>
    <row r="185" spans="1:5" ht="15" customHeight="1" x14ac:dyDescent="0.25">
      <c r="A185" s="37" t="s">
        <v>1</v>
      </c>
      <c r="B185" s="38"/>
      <c r="C185" s="38"/>
      <c r="D185" s="38"/>
      <c r="E185" s="38"/>
    </row>
    <row r="186" spans="1:5" ht="15" customHeight="1" x14ac:dyDescent="0.2">
      <c r="A186" s="39" t="s">
        <v>38</v>
      </c>
      <c r="B186" s="38"/>
      <c r="C186" s="38"/>
      <c r="D186" s="38"/>
      <c r="E186" s="40" t="s">
        <v>66</v>
      </c>
    </row>
    <row r="187" spans="1:5" ht="15" customHeight="1" x14ac:dyDescent="0.25">
      <c r="A187" s="41"/>
      <c r="B187" s="42"/>
      <c r="C187" s="38"/>
      <c r="D187" s="38"/>
      <c r="E187" s="43"/>
    </row>
    <row r="188" spans="1:5" ht="15" customHeight="1" x14ac:dyDescent="0.2">
      <c r="A188" s="59"/>
      <c r="B188" s="59"/>
      <c r="C188" s="46" t="s">
        <v>40</v>
      </c>
      <c r="D188" s="47" t="s">
        <v>41</v>
      </c>
      <c r="E188" s="48" t="s">
        <v>42</v>
      </c>
    </row>
    <row r="189" spans="1:5" ht="15" customHeight="1" x14ac:dyDescent="0.2">
      <c r="A189" s="64"/>
      <c r="B189" s="60"/>
      <c r="C189" s="50"/>
      <c r="D189" s="65" t="s">
        <v>52</v>
      </c>
      <c r="E189" s="52">
        <v>3359195.08</v>
      </c>
    </row>
    <row r="190" spans="1:5" ht="15" customHeight="1" x14ac:dyDescent="0.2">
      <c r="A190" s="64"/>
      <c r="B190" s="53"/>
      <c r="C190" s="54" t="s">
        <v>44</v>
      </c>
      <c r="D190" s="55"/>
      <c r="E190" s="56">
        <f>SUM(E189:E189)</f>
        <v>3359195.08</v>
      </c>
    </row>
    <row r="191" spans="1:5" ht="15" customHeight="1" x14ac:dyDescent="0.2"/>
    <row r="192" spans="1:5" ht="15" customHeight="1" x14ac:dyDescent="0.25">
      <c r="A192" s="41" t="s">
        <v>16</v>
      </c>
      <c r="B192" s="38"/>
      <c r="C192" s="38"/>
      <c r="D192" s="38"/>
      <c r="E192" s="38"/>
    </row>
    <row r="193" spans="1:5" ht="15" customHeight="1" x14ac:dyDescent="0.2">
      <c r="A193" s="39" t="s">
        <v>38</v>
      </c>
      <c r="B193" s="38"/>
      <c r="C193" s="38"/>
      <c r="D193" s="38"/>
      <c r="E193" s="40" t="s">
        <v>66</v>
      </c>
    </row>
    <row r="194" spans="1:5" ht="15" customHeight="1" x14ac:dyDescent="0.25">
      <c r="A194" s="41"/>
      <c r="B194" s="42"/>
      <c r="C194" s="38"/>
      <c r="D194" s="38"/>
      <c r="E194" s="43"/>
    </row>
    <row r="195" spans="1:5" ht="15" customHeight="1" x14ac:dyDescent="0.2">
      <c r="A195" s="44"/>
      <c r="B195" s="59"/>
      <c r="C195" s="46" t="s">
        <v>40</v>
      </c>
      <c r="D195" s="68" t="s">
        <v>45</v>
      </c>
      <c r="E195" s="48" t="s">
        <v>42</v>
      </c>
    </row>
    <row r="196" spans="1:5" ht="15" customHeight="1" x14ac:dyDescent="0.2">
      <c r="A196" s="64"/>
      <c r="B196" s="60"/>
      <c r="C196" s="50">
        <v>3713</v>
      </c>
      <c r="D196" s="61" t="s">
        <v>47</v>
      </c>
      <c r="E196" s="52">
        <v>99895.42</v>
      </c>
    </row>
    <row r="197" spans="1:5" ht="15" customHeight="1" x14ac:dyDescent="0.2">
      <c r="A197" s="64"/>
      <c r="B197" s="60"/>
      <c r="C197" s="50">
        <v>3713</v>
      </c>
      <c r="D197" s="61" t="s">
        <v>46</v>
      </c>
      <c r="E197" s="52">
        <v>250000</v>
      </c>
    </row>
    <row r="198" spans="1:5" ht="15" customHeight="1" x14ac:dyDescent="0.2">
      <c r="A198" s="64"/>
      <c r="B198" s="60"/>
      <c r="C198" s="50">
        <v>3713</v>
      </c>
      <c r="D198" s="61" t="s">
        <v>67</v>
      </c>
      <c r="E198" s="52">
        <v>3009299.66</v>
      </c>
    </row>
    <row r="199" spans="1:5" ht="15" customHeight="1" x14ac:dyDescent="0.2">
      <c r="A199" s="53"/>
      <c r="B199" s="66"/>
      <c r="C199" s="54" t="s">
        <v>44</v>
      </c>
      <c r="D199" s="55"/>
      <c r="E199" s="56">
        <f>SUM(E196:E198)</f>
        <v>3359195.08</v>
      </c>
    </row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5" t="s">
        <v>68</v>
      </c>
    </row>
    <row r="211" spans="1:5" ht="15" customHeight="1" x14ac:dyDescent="0.2">
      <c r="A211" s="156" t="s">
        <v>36</v>
      </c>
      <c r="B211" s="156"/>
      <c r="C211" s="156"/>
      <c r="D211" s="156"/>
      <c r="E211" s="156"/>
    </row>
    <row r="212" spans="1:5" ht="15" customHeight="1" x14ac:dyDescent="0.2">
      <c r="A212" s="158" t="s">
        <v>69</v>
      </c>
      <c r="B212" s="158"/>
      <c r="C212" s="158"/>
      <c r="D212" s="158"/>
      <c r="E212" s="158"/>
    </row>
    <row r="213" spans="1:5" ht="15" customHeight="1" x14ac:dyDescent="0.2">
      <c r="A213" s="158"/>
      <c r="B213" s="158"/>
      <c r="C213" s="158"/>
      <c r="D213" s="158"/>
      <c r="E213" s="158"/>
    </row>
    <row r="214" spans="1:5" ht="15" customHeight="1" x14ac:dyDescent="0.2">
      <c r="A214" s="158"/>
      <c r="B214" s="158"/>
      <c r="C214" s="158"/>
      <c r="D214" s="158"/>
      <c r="E214" s="158"/>
    </row>
    <row r="215" spans="1:5" ht="15" customHeight="1" x14ac:dyDescent="0.2">
      <c r="A215" s="158"/>
      <c r="B215" s="158"/>
      <c r="C215" s="158"/>
      <c r="D215" s="158"/>
      <c r="E215" s="158"/>
    </row>
    <row r="216" spans="1:5" ht="15" customHeight="1" x14ac:dyDescent="0.2">
      <c r="A216" s="158"/>
      <c r="B216" s="158"/>
      <c r="C216" s="158"/>
      <c r="D216" s="158"/>
      <c r="E216" s="158"/>
    </row>
    <row r="217" spans="1:5" ht="15" customHeight="1" x14ac:dyDescent="0.2">
      <c r="A217" s="158"/>
      <c r="B217" s="158"/>
      <c r="C217" s="158"/>
      <c r="D217" s="158"/>
      <c r="E217" s="158"/>
    </row>
    <row r="218" spans="1:5" ht="15" customHeight="1" x14ac:dyDescent="0.2">
      <c r="A218" s="158"/>
      <c r="B218" s="158"/>
      <c r="C218" s="158"/>
      <c r="D218" s="158"/>
      <c r="E218" s="158"/>
    </row>
    <row r="219" spans="1:5" ht="15" customHeight="1" x14ac:dyDescent="0.2">
      <c r="A219" s="158"/>
      <c r="B219" s="158"/>
      <c r="C219" s="158"/>
      <c r="D219" s="158"/>
      <c r="E219" s="158"/>
    </row>
    <row r="220" spans="1:5" ht="15" customHeight="1" x14ac:dyDescent="0.2"/>
    <row r="221" spans="1:5" ht="15" customHeight="1" x14ac:dyDescent="0.25">
      <c r="A221" s="37" t="s">
        <v>1</v>
      </c>
      <c r="B221" s="38"/>
      <c r="C221" s="38"/>
      <c r="D221" s="38"/>
      <c r="E221" s="38"/>
    </row>
    <row r="222" spans="1:5" ht="15" customHeight="1" x14ac:dyDescent="0.2">
      <c r="A222" s="39" t="s">
        <v>38</v>
      </c>
      <c r="B222" s="38"/>
      <c r="C222" s="38"/>
      <c r="D222" s="38"/>
      <c r="E222" s="40" t="s">
        <v>70</v>
      </c>
    </row>
    <row r="223" spans="1:5" ht="15" customHeight="1" x14ac:dyDescent="0.25">
      <c r="A223" s="41"/>
      <c r="B223" s="42"/>
      <c r="C223" s="38"/>
      <c r="D223" s="38"/>
      <c r="E223" s="43"/>
    </row>
    <row r="224" spans="1:5" ht="15" customHeight="1" x14ac:dyDescent="0.2">
      <c r="A224" s="59"/>
      <c r="B224" s="59"/>
      <c r="C224" s="46" t="s">
        <v>40</v>
      </c>
      <c r="D224" s="47" t="s">
        <v>41</v>
      </c>
      <c r="E224" s="48" t="s">
        <v>42</v>
      </c>
    </row>
    <row r="225" spans="1:5" ht="15" customHeight="1" x14ac:dyDescent="0.2">
      <c r="A225" s="64"/>
      <c r="B225" s="60"/>
      <c r="C225" s="50"/>
      <c r="D225" s="65" t="s">
        <v>52</v>
      </c>
      <c r="E225" s="52">
        <v>74791068.060000002</v>
      </c>
    </row>
    <row r="226" spans="1:5" ht="15" customHeight="1" x14ac:dyDescent="0.2">
      <c r="A226" s="64"/>
      <c r="B226" s="53"/>
      <c r="C226" s="54" t="s">
        <v>44</v>
      </c>
      <c r="D226" s="55"/>
      <c r="E226" s="56">
        <f>SUM(E225:E225)</f>
        <v>74791068.060000002</v>
      </c>
    </row>
    <row r="227" spans="1:5" ht="15" customHeight="1" x14ac:dyDescent="0.2"/>
    <row r="228" spans="1:5" ht="15" customHeight="1" x14ac:dyDescent="0.25">
      <c r="A228" s="41" t="s">
        <v>16</v>
      </c>
      <c r="B228" s="38"/>
      <c r="C228" s="38"/>
      <c r="D228" s="38"/>
      <c r="E228" s="38"/>
    </row>
    <row r="229" spans="1:5" ht="15" customHeight="1" x14ac:dyDescent="0.2">
      <c r="A229" s="39" t="s">
        <v>38</v>
      </c>
      <c r="B229" s="38"/>
      <c r="C229" s="38"/>
      <c r="D229" s="38"/>
      <c r="E229" s="40" t="s">
        <v>70</v>
      </c>
    </row>
    <row r="230" spans="1:5" ht="15" customHeight="1" x14ac:dyDescent="0.25">
      <c r="A230" s="41"/>
      <c r="B230" s="42"/>
      <c r="C230" s="38"/>
      <c r="D230" s="38"/>
      <c r="E230" s="43"/>
    </row>
    <row r="231" spans="1:5" ht="15" customHeight="1" x14ac:dyDescent="0.2">
      <c r="A231" s="44"/>
      <c r="B231" s="59"/>
      <c r="C231" s="46" t="s">
        <v>40</v>
      </c>
      <c r="D231" s="68" t="s">
        <v>45</v>
      </c>
      <c r="E231" s="48" t="s">
        <v>42</v>
      </c>
    </row>
    <row r="232" spans="1:5" ht="15" customHeight="1" x14ac:dyDescent="0.2">
      <c r="A232" s="64"/>
      <c r="B232" s="60"/>
      <c r="C232" s="50">
        <v>3713</v>
      </c>
      <c r="D232" s="61" t="s">
        <v>47</v>
      </c>
      <c r="E232" s="52">
        <v>1011219.54</v>
      </c>
    </row>
    <row r="233" spans="1:5" ht="15" customHeight="1" x14ac:dyDescent="0.2">
      <c r="A233" s="64"/>
      <c r="B233" s="60"/>
      <c r="C233" s="50">
        <v>3713</v>
      </c>
      <c r="D233" s="61" t="s">
        <v>46</v>
      </c>
      <c r="E233" s="52">
        <v>61039.6</v>
      </c>
    </row>
    <row r="234" spans="1:5" ht="15" customHeight="1" x14ac:dyDescent="0.2">
      <c r="A234" s="64"/>
      <c r="B234" s="60"/>
      <c r="C234" s="50">
        <v>3713</v>
      </c>
      <c r="D234" s="61" t="s">
        <v>67</v>
      </c>
      <c r="E234" s="52">
        <v>73718808.920000002</v>
      </c>
    </row>
    <row r="235" spans="1:5" ht="15" customHeight="1" x14ac:dyDescent="0.2">
      <c r="A235" s="53"/>
      <c r="B235" s="66"/>
      <c r="C235" s="54" t="s">
        <v>44</v>
      </c>
      <c r="D235" s="55"/>
      <c r="E235" s="56">
        <f>SUM(E232:E234)</f>
        <v>74791068.060000002</v>
      </c>
    </row>
    <row r="236" spans="1:5" ht="15" customHeight="1" x14ac:dyDescent="0.2"/>
    <row r="237" spans="1:5" ht="15" customHeight="1" x14ac:dyDescent="0.2"/>
    <row r="238" spans="1:5" ht="15" customHeight="1" x14ac:dyDescent="0.25">
      <c r="A238" s="35" t="s">
        <v>71</v>
      </c>
    </row>
    <row r="239" spans="1:5" ht="15" customHeight="1" x14ac:dyDescent="0.2">
      <c r="A239" s="161" t="s">
        <v>72</v>
      </c>
      <c r="B239" s="161"/>
      <c r="C239" s="161"/>
      <c r="D239" s="161"/>
      <c r="E239" s="161"/>
    </row>
    <row r="240" spans="1:5" ht="15" customHeight="1" x14ac:dyDescent="0.2">
      <c r="A240" s="158" t="s">
        <v>73</v>
      </c>
      <c r="B240" s="158"/>
      <c r="C240" s="158"/>
      <c r="D240" s="158"/>
      <c r="E240" s="158"/>
    </row>
    <row r="241" spans="1:5" ht="15" customHeight="1" x14ac:dyDescent="0.2">
      <c r="A241" s="158"/>
      <c r="B241" s="158"/>
      <c r="C241" s="158"/>
      <c r="D241" s="158"/>
      <c r="E241" s="158"/>
    </row>
    <row r="242" spans="1:5" ht="15" customHeight="1" x14ac:dyDescent="0.2">
      <c r="A242" s="158"/>
      <c r="B242" s="158"/>
      <c r="C242" s="158"/>
      <c r="D242" s="158"/>
      <c r="E242" s="158"/>
    </row>
    <row r="243" spans="1:5" ht="15" customHeight="1" x14ac:dyDescent="0.2">
      <c r="A243" s="158"/>
      <c r="B243" s="158"/>
      <c r="C243" s="158"/>
      <c r="D243" s="158"/>
      <c r="E243" s="158"/>
    </row>
    <row r="244" spans="1:5" ht="15" customHeight="1" x14ac:dyDescent="0.2">
      <c r="A244" s="158"/>
      <c r="B244" s="158"/>
      <c r="C244" s="158"/>
      <c r="D244" s="158"/>
      <c r="E244" s="158"/>
    </row>
    <row r="245" spans="1:5" ht="15" customHeight="1" x14ac:dyDescent="0.2">
      <c r="A245" s="158"/>
      <c r="B245" s="158"/>
      <c r="C245" s="158"/>
      <c r="D245" s="158"/>
      <c r="E245" s="158"/>
    </row>
    <row r="246" spans="1:5" ht="15" customHeight="1" x14ac:dyDescent="0.2">
      <c r="A246" s="70"/>
      <c r="B246" s="70"/>
      <c r="C246" s="70"/>
      <c r="D246" s="70"/>
      <c r="E246" s="70"/>
    </row>
    <row r="247" spans="1:5" ht="15" customHeight="1" x14ac:dyDescent="0.25">
      <c r="A247" s="41" t="s">
        <v>1</v>
      </c>
      <c r="B247" s="38"/>
      <c r="C247" s="38"/>
      <c r="D247" s="38"/>
      <c r="E247" s="38"/>
    </row>
    <row r="248" spans="1:5" ht="15" customHeight="1" x14ac:dyDescent="0.2">
      <c r="A248" s="71" t="s">
        <v>74</v>
      </c>
      <c r="B248" s="38"/>
      <c r="C248" s="38"/>
      <c r="D248" s="38"/>
      <c r="E248" s="40" t="s">
        <v>75</v>
      </c>
    </row>
    <row r="249" spans="1:5" ht="15" customHeight="1" x14ac:dyDescent="0.25">
      <c r="A249" s="72"/>
      <c r="B249" s="41"/>
      <c r="C249" s="38"/>
      <c r="D249" s="38"/>
      <c r="E249" s="43"/>
    </row>
    <row r="250" spans="1:5" ht="15" customHeight="1" x14ac:dyDescent="0.2">
      <c r="A250" s="59"/>
      <c r="B250" s="73"/>
      <c r="C250" s="46" t="s">
        <v>40</v>
      </c>
      <c r="D250" s="47" t="s">
        <v>41</v>
      </c>
      <c r="E250" s="46" t="s">
        <v>42</v>
      </c>
    </row>
    <row r="251" spans="1:5" ht="15" customHeight="1" x14ac:dyDescent="0.2">
      <c r="A251" s="74"/>
      <c r="B251" s="75"/>
      <c r="C251" s="50">
        <v>6172</v>
      </c>
      <c r="D251" s="65" t="s">
        <v>76</v>
      </c>
      <c r="E251" s="76">
        <v>1000</v>
      </c>
    </row>
    <row r="252" spans="1:5" ht="15" customHeight="1" x14ac:dyDescent="0.2">
      <c r="A252" s="74"/>
      <c r="B252" s="77"/>
      <c r="C252" s="54" t="s">
        <v>44</v>
      </c>
      <c r="D252" s="55"/>
      <c r="E252" s="56">
        <f>SUM(E251:E251)</f>
        <v>1000</v>
      </c>
    </row>
    <row r="253" spans="1:5" ht="15" customHeight="1" x14ac:dyDescent="0.2">
      <c r="A253" s="34"/>
      <c r="B253" s="34"/>
      <c r="C253" s="34"/>
      <c r="D253" s="34"/>
      <c r="E253" s="34"/>
    </row>
    <row r="254" spans="1:5" ht="15" customHeight="1" x14ac:dyDescent="0.25">
      <c r="A254" s="41" t="s">
        <v>16</v>
      </c>
      <c r="B254" s="38"/>
      <c r="C254" s="38"/>
      <c r="D254" s="38"/>
      <c r="E254" s="38"/>
    </row>
    <row r="255" spans="1:5" ht="15" customHeight="1" x14ac:dyDescent="0.2">
      <c r="A255" s="78" t="s">
        <v>77</v>
      </c>
      <c r="B255" s="38"/>
      <c r="C255" s="38"/>
      <c r="D255" s="38"/>
      <c r="E255" s="40" t="s">
        <v>78</v>
      </c>
    </row>
    <row r="256" spans="1:5" ht="15" customHeight="1" x14ac:dyDescent="0.25">
      <c r="A256" s="41"/>
      <c r="B256" s="42"/>
      <c r="C256" s="38"/>
      <c r="D256" s="38"/>
      <c r="E256" s="43"/>
    </row>
    <row r="257" spans="1:5" ht="15" customHeight="1" x14ac:dyDescent="0.2">
      <c r="A257" s="59"/>
      <c r="B257" s="59"/>
      <c r="C257" s="46" t="s">
        <v>40</v>
      </c>
      <c r="D257" s="79" t="s">
        <v>45</v>
      </c>
      <c r="E257" s="80" t="s">
        <v>42</v>
      </c>
    </row>
    <row r="258" spans="1:5" ht="15" customHeight="1" x14ac:dyDescent="0.2">
      <c r="A258" s="81"/>
      <c r="B258" s="60"/>
      <c r="C258" s="82">
        <v>6409</v>
      </c>
      <c r="D258" s="61" t="s">
        <v>79</v>
      </c>
      <c r="E258" s="83">
        <v>1000</v>
      </c>
    </row>
    <row r="259" spans="1:5" ht="15" customHeight="1" x14ac:dyDescent="0.2">
      <c r="A259" s="84"/>
      <c r="B259" s="85"/>
      <c r="C259" s="54" t="s">
        <v>44</v>
      </c>
      <c r="D259" s="55"/>
      <c r="E259" s="56">
        <f>E258</f>
        <v>1000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5" t="s">
        <v>80</v>
      </c>
    </row>
    <row r="263" spans="1:5" ht="15" customHeight="1" x14ac:dyDescent="0.2">
      <c r="A263" s="160" t="s">
        <v>72</v>
      </c>
      <c r="B263" s="160"/>
      <c r="C263" s="160"/>
      <c r="D263" s="160"/>
      <c r="E263" s="160"/>
    </row>
    <row r="264" spans="1:5" ht="15" customHeight="1" x14ac:dyDescent="0.2">
      <c r="A264" s="157" t="s">
        <v>81</v>
      </c>
      <c r="B264" s="157"/>
      <c r="C264" s="157"/>
      <c r="D264" s="157"/>
      <c r="E264" s="157"/>
    </row>
    <row r="265" spans="1:5" ht="15" customHeight="1" x14ac:dyDescent="0.2">
      <c r="A265" s="157"/>
      <c r="B265" s="157"/>
      <c r="C265" s="157"/>
      <c r="D265" s="157"/>
      <c r="E265" s="157"/>
    </row>
    <row r="266" spans="1:5" ht="15" customHeight="1" x14ac:dyDescent="0.2">
      <c r="A266" s="157"/>
      <c r="B266" s="157"/>
      <c r="C266" s="157"/>
      <c r="D266" s="157"/>
      <c r="E266" s="157"/>
    </row>
    <row r="267" spans="1:5" ht="15" customHeight="1" x14ac:dyDescent="0.2">
      <c r="A267" s="157"/>
      <c r="B267" s="157"/>
      <c r="C267" s="157"/>
      <c r="D267" s="157"/>
      <c r="E267" s="157"/>
    </row>
    <row r="268" spans="1:5" ht="15" customHeight="1" x14ac:dyDescent="0.2">
      <c r="A268" s="157"/>
      <c r="B268" s="157"/>
      <c r="C268" s="157"/>
      <c r="D268" s="157"/>
      <c r="E268" s="157"/>
    </row>
    <row r="269" spans="1:5" ht="15" customHeight="1" x14ac:dyDescent="0.2">
      <c r="A269" s="157"/>
      <c r="B269" s="157"/>
      <c r="C269" s="157"/>
      <c r="D269" s="157"/>
      <c r="E269" s="157"/>
    </row>
    <row r="270" spans="1:5" ht="15" customHeight="1" x14ac:dyDescent="0.2">
      <c r="A270" s="86"/>
      <c r="B270" s="86"/>
      <c r="C270" s="86"/>
      <c r="D270" s="86"/>
      <c r="E270" s="86"/>
    </row>
    <row r="271" spans="1:5" ht="15" customHeight="1" x14ac:dyDescent="0.25">
      <c r="A271" s="37" t="s">
        <v>1</v>
      </c>
      <c r="B271" s="38"/>
      <c r="C271" s="38"/>
      <c r="D271" s="38"/>
      <c r="E271" s="38"/>
    </row>
    <row r="272" spans="1:5" ht="15" customHeight="1" x14ac:dyDescent="0.2">
      <c r="A272" s="71" t="s">
        <v>82</v>
      </c>
      <c r="B272" s="38"/>
      <c r="C272" s="38"/>
      <c r="D272" s="38"/>
      <c r="E272" s="40" t="s">
        <v>83</v>
      </c>
    </row>
    <row r="273" spans="1:5" ht="15" customHeight="1" x14ac:dyDescent="0.25">
      <c r="A273" s="41"/>
      <c r="B273" s="42"/>
      <c r="C273" s="38"/>
      <c r="D273" s="38"/>
      <c r="E273" s="43"/>
    </row>
    <row r="274" spans="1:5" ht="15" customHeight="1" x14ac:dyDescent="0.2">
      <c r="A274" s="59"/>
      <c r="B274" s="59"/>
      <c r="C274" s="46" t="s">
        <v>40</v>
      </c>
      <c r="D274" s="47" t="s">
        <v>41</v>
      </c>
      <c r="E274" s="80" t="s">
        <v>42</v>
      </c>
    </row>
    <row r="275" spans="1:5" ht="15" customHeight="1" x14ac:dyDescent="0.2">
      <c r="A275" s="64"/>
      <c r="B275" s="64"/>
      <c r="C275" s="50">
        <v>6172</v>
      </c>
      <c r="D275" s="65" t="s">
        <v>76</v>
      </c>
      <c r="E275" s="52">
        <v>100</v>
      </c>
    </row>
    <row r="276" spans="1:5" ht="15" customHeight="1" x14ac:dyDescent="0.2">
      <c r="A276" s="53"/>
      <c r="B276" s="53"/>
      <c r="C276" s="54" t="s">
        <v>44</v>
      </c>
      <c r="D276" s="55"/>
      <c r="E276" s="56">
        <f>SUM(E275:E275)</f>
        <v>100</v>
      </c>
    </row>
    <row r="277" spans="1:5" ht="15" customHeight="1" x14ac:dyDescent="0.2">
      <c r="A277" s="34"/>
      <c r="B277" s="34"/>
      <c r="C277" s="34"/>
      <c r="D277" s="34"/>
      <c r="E277" s="34"/>
    </row>
    <row r="278" spans="1:5" ht="15" customHeight="1" x14ac:dyDescent="0.25">
      <c r="A278" s="37" t="s">
        <v>1</v>
      </c>
      <c r="B278" s="38"/>
      <c r="C278" s="38"/>
      <c r="D278" s="38"/>
      <c r="E278" s="38"/>
    </row>
    <row r="279" spans="1:5" ht="15" customHeight="1" x14ac:dyDescent="0.2">
      <c r="A279" s="71" t="s">
        <v>82</v>
      </c>
      <c r="B279" s="38"/>
      <c r="C279" s="38"/>
      <c r="D279" s="38"/>
      <c r="E279" s="40" t="s">
        <v>84</v>
      </c>
    </row>
    <row r="280" spans="1:5" ht="15" customHeight="1" x14ac:dyDescent="0.25">
      <c r="A280" s="41"/>
      <c r="B280" s="42"/>
      <c r="C280" s="38"/>
      <c r="D280" s="38"/>
      <c r="E280" s="43"/>
    </row>
    <row r="281" spans="1:5" ht="15" customHeight="1" x14ac:dyDescent="0.2">
      <c r="A281" s="59"/>
      <c r="B281" s="59"/>
      <c r="C281" s="46" t="s">
        <v>40</v>
      </c>
      <c r="D281" s="47" t="s">
        <v>41</v>
      </c>
      <c r="E281" s="80" t="s">
        <v>42</v>
      </c>
    </row>
    <row r="282" spans="1:5" ht="15" customHeight="1" x14ac:dyDescent="0.2">
      <c r="A282" s="64"/>
      <c r="B282" s="64"/>
      <c r="C282" s="50">
        <v>6172</v>
      </c>
      <c r="D282" s="65" t="s">
        <v>76</v>
      </c>
      <c r="E282" s="52">
        <v>100</v>
      </c>
    </row>
    <row r="283" spans="1:5" ht="15" customHeight="1" x14ac:dyDescent="0.2">
      <c r="A283" s="53"/>
      <c r="B283" s="53"/>
      <c r="C283" s="54" t="s">
        <v>44</v>
      </c>
      <c r="D283" s="55"/>
      <c r="E283" s="56">
        <f>SUM(E282)</f>
        <v>100</v>
      </c>
    </row>
    <row r="284" spans="1:5" ht="15" customHeight="1" x14ac:dyDescent="0.2">
      <c r="A284" s="34"/>
      <c r="B284" s="34"/>
      <c r="C284" s="34"/>
      <c r="D284" s="34"/>
      <c r="E284" s="34"/>
    </row>
    <row r="285" spans="1:5" ht="15" customHeight="1" x14ac:dyDescent="0.25">
      <c r="A285" s="37" t="s">
        <v>1</v>
      </c>
      <c r="B285" s="38"/>
      <c r="C285" s="38"/>
      <c r="D285" s="38"/>
      <c r="E285" s="38"/>
    </row>
    <row r="286" spans="1:5" ht="15" customHeight="1" x14ac:dyDescent="0.2">
      <c r="A286" s="71" t="s">
        <v>82</v>
      </c>
      <c r="B286" s="38"/>
      <c r="C286" s="38"/>
      <c r="D286" s="38"/>
      <c r="E286" s="40" t="s">
        <v>85</v>
      </c>
    </row>
    <row r="287" spans="1:5" ht="15" customHeight="1" x14ac:dyDescent="0.25">
      <c r="A287" s="41"/>
      <c r="B287" s="42"/>
      <c r="C287" s="38"/>
      <c r="D287" s="38"/>
      <c r="E287" s="43"/>
    </row>
    <row r="288" spans="1:5" ht="15" customHeight="1" x14ac:dyDescent="0.2">
      <c r="A288" s="59"/>
      <c r="B288" s="59"/>
      <c r="C288" s="46" t="s">
        <v>40</v>
      </c>
      <c r="D288" s="47" t="s">
        <v>41</v>
      </c>
      <c r="E288" s="80" t="s">
        <v>42</v>
      </c>
    </row>
    <row r="289" spans="1:5" ht="15" customHeight="1" x14ac:dyDescent="0.2">
      <c r="A289" s="64"/>
      <c r="B289" s="64"/>
      <c r="C289" s="50">
        <v>6172</v>
      </c>
      <c r="D289" s="65" t="s">
        <v>76</v>
      </c>
      <c r="E289" s="52">
        <v>100</v>
      </c>
    </row>
    <row r="290" spans="1:5" ht="15" customHeight="1" x14ac:dyDescent="0.2">
      <c r="A290" s="53"/>
      <c r="B290" s="53"/>
      <c r="C290" s="54" t="s">
        <v>44</v>
      </c>
      <c r="D290" s="55"/>
      <c r="E290" s="56">
        <f>SUM(E289:E289)</f>
        <v>100</v>
      </c>
    </row>
    <row r="291" spans="1:5" ht="15" customHeight="1" x14ac:dyDescent="0.2">
      <c r="A291" s="34"/>
      <c r="B291" s="34"/>
      <c r="C291" s="34"/>
      <c r="D291" s="34"/>
      <c r="E291" s="34"/>
    </row>
    <row r="292" spans="1:5" ht="15" customHeight="1" x14ac:dyDescent="0.25">
      <c r="A292" s="37" t="s">
        <v>16</v>
      </c>
      <c r="B292" s="77"/>
      <c r="C292" s="77"/>
      <c r="D292" s="42"/>
      <c r="E292" s="42"/>
    </row>
    <row r="293" spans="1:5" ht="15" customHeight="1" x14ac:dyDescent="0.2">
      <c r="A293" s="71" t="s">
        <v>82</v>
      </c>
      <c r="B293" s="77"/>
      <c r="C293" s="77"/>
      <c r="D293" s="77"/>
      <c r="E293" s="87" t="s">
        <v>83</v>
      </c>
    </row>
    <row r="294" spans="1:5" ht="15" customHeight="1" x14ac:dyDescent="0.25">
      <c r="A294" s="88"/>
      <c r="B294" s="89"/>
      <c r="C294" s="77"/>
      <c r="D294" s="90"/>
      <c r="E294" s="91"/>
    </row>
    <row r="295" spans="1:5" ht="15" customHeight="1" x14ac:dyDescent="0.2">
      <c r="A295" s="73"/>
      <c r="B295" s="59"/>
      <c r="C295" s="48" t="s">
        <v>40</v>
      </c>
      <c r="D295" s="79" t="s">
        <v>45</v>
      </c>
      <c r="E295" s="80" t="s">
        <v>42</v>
      </c>
    </row>
    <row r="296" spans="1:5" ht="15" customHeight="1" x14ac:dyDescent="0.2">
      <c r="A296" s="81"/>
      <c r="B296" s="81"/>
      <c r="C296" s="92">
        <v>6172</v>
      </c>
      <c r="D296" s="61" t="s">
        <v>46</v>
      </c>
      <c r="E296" s="76">
        <v>300</v>
      </c>
    </row>
    <row r="297" spans="1:5" ht="15" customHeight="1" x14ac:dyDescent="0.2">
      <c r="A297" s="93"/>
      <c r="B297" s="94"/>
      <c r="C297" s="95" t="s">
        <v>44</v>
      </c>
      <c r="D297" s="96"/>
      <c r="E297" s="97">
        <f>SUM(E296:E296)</f>
        <v>300</v>
      </c>
    </row>
    <row r="298" spans="1:5" ht="15" customHeight="1" x14ac:dyDescent="0.2"/>
    <row r="299" spans="1:5" ht="15" customHeight="1" x14ac:dyDescent="0.2"/>
    <row r="300" spans="1:5" ht="15" customHeight="1" x14ac:dyDescent="0.25">
      <c r="A300" s="35" t="s">
        <v>86</v>
      </c>
    </row>
    <row r="301" spans="1:5" ht="15" customHeight="1" x14ac:dyDescent="0.2">
      <c r="A301" s="161" t="s">
        <v>72</v>
      </c>
      <c r="B301" s="161"/>
      <c r="C301" s="161"/>
      <c r="D301" s="161"/>
      <c r="E301" s="161"/>
    </row>
    <row r="302" spans="1:5" ht="15" customHeight="1" x14ac:dyDescent="0.2">
      <c r="A302" s="157" t="s">
        <v>87</v>
      </c>
      <c r="B302" s="157"/>
      <c r="C302" s="157"/>
      <c r="D302" s="157"/>
      <c r="E302" s="157"/>
    </row>
    <row r="303" spans="1:5" ht="15" customHeight="1" x14ac:dyDescent="0.2">
      <c r="A303" s="157"/>
      <c r="B303" s="157"/>
      <c r="C303" s="157"/>
      <c r="D303" s="157"/>
      <c r="E303" s="157"/>
    </row>
    <row r="304" spans="1:5" ht="15" customHeight="1" x14ac:dyDescent="0.2">
      <c r="A304" s="157"/>
      <c r="B304" s="157"/>
      <c r="C304" s="157"/>
      <c r="D304" s="157"/>
      <c r="E304" s="157"/>
    </row>
    <row r="305" spans="1:5" ht="15" customHeight="1" x14ac:dyDescent="0.2">
      <c r="A305" s="157"/>
      <c r="B305" s="157"/>
      <c r="C305" s="157"/>
      <c r="D305" s="157"/>
      <c r="E305" s="157"/>
    </row>
    <row r="306" spans="1:5" ht="15" customHeight="1" x14ac:dyDescent="0.2">
      <c r="A306" s="157"/>
      <c r="B306" s="157"/>
      <c r="C306" s="157"/>
      <c r="D306" s="157"/>
      <c r="E306" s="157"/>
    </row>
    <row r="307" spans="1:5" ht="15" customHeight="1" x14ac:dyDescent="0.2">
      <c r="A307" s="157"/>
      <c r="B307" s="157"/>
      <c r="C307" s="157"/>
      <c r="D307" s="157"/>
      <c r="E307" s="157"/>
    </row>
    <row r="308" spans="1:5" ht="15" customHeight="1" x14ac:dyDescent="0.2">
      <c r="A308" s="70"/>
      <c r="B308" s="70"/>
      <c r="C308" s="70"/>
      <c r="D308" s="70"/>
      <c r="E308" s="70"/>
    </row>
    <row r="309" spans="1:5" ht="15" customHeight="1" x14ac:dyDescent="0.2">
      <c r="A309" s="70"/>
      <c r="B309" s="70"/>
      <c r="C309" s="70"/>
      <c r="D309" s="70"/>
      <c r="E309" s="70"/>
    </row>
    <row r="310" spans="1:5" ht="15" customHeight="1" x14ac:dyDescent="0.2">
      <c r="A310" s="70"/>
      <c r="B310" s="70"/>
      <c r="C310" s="70"/>
      <c r="D310" s="70"/>
      <c r="E310" s="70"/>
    </row>
    <row r="311" spans="1:5" ht="15" customHeight="1" x14ac:dyDescent="0.2">
      <c r="A311" s="70"/>
      <c r="B311" s="70"/>
      <c r="C311" s="70"/>
      <c r="D311" s="70"/>
      <c r="E311" s="70"/>
    </row>
    <row r="312" spans="1:5" ht="15" customHeight="1" x14ac:dyDescent="0.2">
      <c r="A312" s="70"/>
      <c r="B312" s="70"/>
      <c r="C312" s="70"/>
      <c r="D312" s="70"/>
      <c r="E312" s="70"/>
    </row>
    <row r="313" spans="1:5" ht="15" customHeight="1" x14ac:dyDescent="0.2">
      <c r="A313" s="70"/>
      <c r="B313" s="70"/>
      <c r="C313" s="70"/>
      <c r="D313" s="70"/>
      <c r="E313" s="70"/>
    </row>
    <row r="314" spans="1:5" ht="15" customHeight="1" x14ac:dyDescent="0.25">
      <c r="A314" s="41" t="s">
        <v>1</v>
      </c>
      <c r="B314" s="38"/>
      <c r="C314" s="38"/>
      <c r="D314" s="38"/>
      <c r="E314" s="38"/>
    </row>
    <row r="315" spans="1:5" ht="15" customHeight="1" x14ac:dyDescent="0.2">
      <c r="A315" s="78" t="s">
        <v>77</v>
      </c>
      <c r="E315" t="s">
        <v>78</v>
      </c>
    </row>
    <row r="316" spans="1:5" ht="15" customHeight="1" x14ac:dyDescent="0.25">
      <c r="B316" s="41"/>
      <c r="C316" s="38"/>
      <c r="D316" s="38"/>
      <c r="E316" s="43"/>
    </row>
    <row r="317" spans="1:5" ht="15" customHeight="1" x14ac:dyDescent="0.2">
      <c r="A317" s="59"/>
      <c r="B317" s="59"/>
      <c r="C317" s="46" t="s">
        <v>40</v>
      </c>
      <c r="D317" s="47" t="s">
        <v>41</v>
      </c>
      <c r="E317" s="48" t="s">
        <v>42</v>
      </c>
    </row>
    <row r="318" spans="1:5" ht="15" customHeight="1" x14ac:dyDescent="0.2">
      <c r="A318" s="81"/>
      <c r="B318" s="75"/>
      <c r="C318" s="92"/>
      <c r="D318" s="98" t="s">
        <v>88</v>
      </c>
      <c r="E318" s="76">
        <v>2352494.29</v>
      </c>
    </row>
    <row r="319" spans="1:5" ht="15" customHeight="1" x14ac:dyDescent="0.2">
      <c r="A319" s="81"/>
      <c r="B319" s="75"/>
      <c r="C319" s="95" t="s">
        <v>44</v>
      </c>
      <c r="D319" s="99"/>
      <c r="E319" s="100">
        <f>SUM(E318:E318)</f>
        <v>2352494.29</v>
      </c>
    </row>
    <row r="320" spans="1:5" ht="15" customHeight="1" x14ac:dyDescent="0.2"/>
    <row r="321" spans="1:5" ht="15" customHeight="1" x14ac:dyDescent="0.25">
      <c r="A321" s="37" t="s">
        <v>16</v>
      </c>
      <c r="B321" s="77"/>
      <c r="C321" s="77"/>
      <c r="D321" s="77"/>
      <c r="E321" s="77"/>
    </row>
    <row r="322" spans="1:5" ht="15" customHeight="1" x14ac:dyDescent="0.2">
      <c r="A322" s="71" t="s">
        <v>77</v>
      </c>
      <c r="B322" s="77"/>
      <c r="C322" s="77"/>
      <c r="D322" s="77"/>
      <c r="E322" s="87" t="s">
        <v>78</v>
      </c>
    </row>
    <row r="323" spans="1:5" ht="15" customHeight="1" x14ac:dyDescent="0.2"/>
    <row r="324" spans="1:5" ht="15" customHeight="1" x14ac:dyDescent="0.2">
      <c r="C324" s="46" t="s">
        <v>40</v>
      </c>
      <c r="D324" s="47" t="s">
        <v>41</v>
      </c>
      <c r="E324" s="80" t="s">
        <v>42</v>
      </c>
    </row>
    <row r="325" spans="1:5" ht="15" customHeight="1" x14ac:dyDescent="0.2">
      <c r="C325" s="82"/>
      <c r="D325" s="65" t="s">
        <v>89</v>
      </c>
      <c r="E325" s="76">
        <v>2352494.29</v>
      </c>
    </row>
    <row r="326" spans="1:5" ht="15" customHeight="1" x14ac:dyDescent="0.2">
      <c r="C326" s="54" t="s">
        <v>44</v>
      </c>
      <c r="D326" s="55"/>
      <c r="E326" s="56">
        <f>SUM(E325:E325)</f>
        <v>2352494.29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5" t="s">
        <v>90</v>
      </c>
    </row>
    <row r="330" spans="1:5" ht="15" customHeight="1" x14ac:dyDescent="0.2">
      <c r="A330" s="161" t="s">
        <v>91</v>
      </c>
      <c r="B330" s="161"/>
      <c r="C330" s="161"/>
      <c r="D330" s="161"/>
      <c r="E330" s="161"/>
    </row>
    <row r="331" spans="1:5" ht="15" customHeight="1" x14ac:dyDescent="0.2">
      <c r="A331" s="161"/>
      <c r="B331" s="161"/>
      <c r="C331" s="161"/>
      <c r="D331" s="161"/>
      <c r="E331" s="161"/>
    </row>
    <row r="332" spans="1:5" ht="15" customHeight="1" x14ac:dyDescent="0.2">
      <c r="A332" s="157" t="s">
        <v>92</v>
      </c>
      <c r="B332" s="157"/>
      <c r="C332" s="157"/>
      <c r="D332" s="157"/>
      <c r="E332" s="157"/>
    </row>
    <row r="333" spans="1:5" ht="15" customHeight="1" x14ac:dyDescent="0.2">
      <c r="A333" s="157"/>
      <c r="B333" s="157"/>
      <c r="C333" s="157"/>
      <c r="D333" s="157"/>
      <c r="E333" s="157"/>
    </row>
    <row r="334" spans="1:5" ht="15" customHeight="1" x14ac:dyDescent="0.2">
      <c r="A334" s="157"/>
      <c r="B334" s="157"/>
      <c r="C334" s="157"/>
      <c r="D334" s="157"/>
      <c r="E334" s="157"/>
    </row>
    <row r="335" spans="1:5" ht="15" customHeight="1" x14ac:dyDescent="0.2">
      <c r="A335" s="157"/>
      <c r="B335" s="157"/>
      <c r="C335" s="157"/>
      <c r="D335" s="157"/>
      <c r="E335" s="157"/>
    </row>
    <row r="336" spans="1:5" ht="15" customHeight="1" x14ac:dyDescent="0.2">
      <c r="A336" s="157"/>
      <c r="B336" s="157"/>
      <c r="C336" s="157"/>
      <c r="D336" s="157"/>
      <c r="E336" s="157"/>
    </row>
    <row r="337" spans="1:5" ht="15" customHeight="1" x14ac:dyDescent="0.2">
      <c r="A337" s="157"/>
      <c r="B337" s="157"/>
      <c r="C337" s="157"/>
      <c r="D337" s="157"/>
      <c r="E337" s="157"/>
    </row>
    <row r="338" spans="1:5" ht="15" customHeight="1" x14ac:dyDescent="0.2">
      <c r="A338" s="101"/>
      <c r="B338" s="101"/>
      <c r="C338" s="101"/>
      <c r="D338" s="101"/>
      <c r="E338" s="101"/>
    </row>
    <row r="339" spans="1:5" ht="15" customHeight="1" x14ac:dyDescent="0.25">
      <c r="A339" s="37" t="s">
        <v>16</v>
      </c>
      <c r="B339" s="77"/>
      <c r="C339" s="77"/>
      <c r="D339" s="42"/>
      <c r="E339" s="42"/>
    </row>
    <row r="340" spans="1:5" ht="15" customHeight="1" x14ac:dyDescent="0.2">
      <c r="A340" s="39" t="s">
        <v>38</v>
      </c>
      <c r="B340" s="38"/>
      <c r="C340" s="38"/>
      <c r="D340" s="38"/>
      <c r="E340" s="40" t="s">
        <v>93</v>
      </c>
    </row>
    <row r="341" spans="1:5" ht="15" customHeight="1" x14ac:dyDescent="0.25">
      <c r="A341" s="41"/>
      <c r="B341" s="102"/>
      <c r="C341" s="77"/>
      <c r="D341" s="90"/>
      <c r="E341" s="91"/>
    </row>
    <row r="342" spans="1:5" ht="15" customHeight="1" x14ac:dyDescent="0.2">
      <c r="A342" s="73"/>
      <c r="B342" s="73"/>
      <c r="C342" s="48" t="s">
        <v>40</v>
      </c>
      <c r="D342" s="79" t="s">
        <v>45</v>
      </c>
      <c r="E342" s="80" t="s">
        <v>42</v>
      </c>
    </row>
    <row r="343" spans="1:5" ht="15" customHeight="1" x14ac:dyDescent="0.2">
      <c r="A343" s="81"/>
      <c r="B343" s="75"/>
      <c r="C343" s="92">
        <v>3636</v>
      </c>
      <c r="D343" s="61" t="s">
        <v>47</v>
      </c>
      <c r="E343" s="76">
        <f>-45000-382000-23000-11000-96000-6000-4000-35000-2000</f>
        <v>-604000</v>
      </c>
    </row>
    <row r="344" spans="1:5" ht="15" customHeight="1" x14ac:dyDescent="0.2">
      <c r="A344" s="81"/>
      <c r="B344" s="75"/>
      <c r="C344" s="92">
        <v>3636</v>
      </c>
      <c r="D344" s="61" t="s">
        <v>46</v>
      </c>
      <c r="E344" s="76">
        <f>-3000-25000-2000-2000-14000-1000</f>
        <v>-47000</v>
      </c>
    </row>
    <row r="345" spans="1:5" ht="15" customHeight="1" x14ac:dyDescent="0.2">
      <c r="A345" s="81"/>
      <c r="B345" s="75"/>
      <c r="C345" s="92">
        <v>3636</v>
      </c>
      <c r="D345" s="61" t="s">
        <v>48</v>
      </c>
      <c r="E345" s="76">
        <f>-2000-17000-1000</f>
        <v>-20000</v>
      </c>
    </row>
    <row r="346" spans="1:5" ht="15" customHeight="1" x14ac:dyDescent="0.2">
      <c r="A346" s="93"/>
      <c r="B346" s="77"/>
      <c r="C346" s="95" t="s">
        <v>44</v>
      </c>
      <c r="D346" s="96"/>
      <c r="E346" s="97">
        <f>SUM(E343:E345)</f>
        <v>-671000</v>
      </c>
    </row>
    <row r="347" spans="1:5" ht="15" customHeight="1" x14ac:dyDescent="0.2"/>
    <row r="348" spans="1:5" ht="15" customHeight="1" x14ac:dyDescent="0.25">
      <c r="A348" s="41" t="s">
        <v>16</v>
      </c>
      <c r="B348" s="38"/>
      <c r="C348" s="38"/>
      <c r="D348" s="38"/>
      <c r="E348" s="38"/>
    </row>
    <row r="349" spans="1:5" ht="15" customHeight="1" x14ac:dyDescent="0.2">
      <c r="A349" s="78" t="s">
        <v>74</v>
      </c>
      <c r="E349" t="s">
        <v>75</v>
      </c>
    </row>
    <row r="350" spans="1:5" ht="15" customHeight="1" x14ac:dyDescent="0.25">
      <c r="A350" s="41"/>
      <c r="B350" s="42"/>
      <c r="C350" s="38"/>
      <c r="D350" s="38"/>
      <c r="E350" s="43"/>
    </row>
    <row r="351" spans="1:5" ht="15" customHeight="1" x14ac:dyDescent="0.2">
      <c r="A351" s="73"/>
      <c r="B351" s="73"/>
      <c r="C351" s="46" t="s">
        <v>40</v>
      </c>
      <c r="D351" s="79" t="s">
        <v>45</v>
      </c>
      <c r="E351" s="80" t="s">
        <v>42</v>
      </c>
    </row>
    <row r="352" spans="1:5" ht="15" customHeight="1" x14ac:dyDescent="0.2">
      <c r="A352" s="103"/>
      <c r="B352" s="75"/>
      <c r="C352" s="50">
        <v>6172</v>
      </c>
      <c r="D352" s="61" t="s">
        <v>47</v>
      </c>
      <c r="E352" s="52">
        <f>45000+382500+22500+11300+96050+5650+4100+34850+2050</f>
        <v>604000</v>
      </c>
    </row>
    <row r="353" spans="1:5" ht="15" customHeight="1" x14ac:dyDescent="0.2">
      <c r="A353" s="103"/>
      <c r="B353" s="75"/>
      <c r="C353" s="50">
        <v>6172</v>
      </c>
      <c r="D353" s="61" t="s">
        <v>46</v>
      </c>
      <c r="E353" s="52">
        <f>3000+25500+1500+1700+14450+850</f>
        <v>47000</v>
      </c>
    </row>
    <row r="354" spans="1:5" ht="15" customHeight="1" x14ac:dyDescent="0.2">
      <c r="A354" s="103"/>
      <c r="B354" s="75"/>
      <c r="C354" s="50">
        <v>6172</v>
      </c>
      <c r="D354" s="61" t="s">
        <v>48</v>
      </c>
      <c r="E354" s="52">
        <f>2000+17000+1000</f>
        <v>20000</v>
      </c>
    </row>
    <row r="355" spans="1:5" ht="15" customHeight="1" x14ac:dyDescent="0.2">
      <c r="A355" s="81"/>
      <c r="B355" s="75"/>
      <c r="C355" s="54" t="s">
        <v>44</v>
      </c>
      <c r="D355" s="55"/>
      <c r="E355" s="56">
        <f>SUM(E352:E354)</f>
        <v>671000</v>
      </c>
    </row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5" t="s">
        <v>94</v>
      </c>
    </row>
    <row r="367" spans="1:5" ht="15" customHeight="1" x14ac:dyDescent="0.2">
      <c r="A367" s="156" t="s">
        <v>95</v>
      </c>
      <c r="B367" s="156"/>
      <c r="C367" s="156"/>
      <c r="D367" s="156"/>
      <c r="E367" s="156"/>
    </row>
    <row r="368" spans="1:5" ht="15" customHeight="1" x14ac:dyDescent="0.2">
      <c r="A368" s="156"/>
      <c r="B368" s="156"/>
      <c r="C368" s="156"/>
      <c r="D368" s="156"/>
      <c r="E368" s="156"/>
    </row>
    <row r="369" spans="1:5" ht="15" customHeight="1" x14ac:dyDescent="0.2">
      <c r="A369" s="157" t="s">
        <v>96</v>
      </c>
      <c r="B369" s="157"/>
      <c r="C369" s="157"/>
      <c r="D369" s="157"/>
      <c r="E369" s="157"/>
    </row>
    <row r="370" spans="1:5" ht="15" customHeight="1" x14ac:dyDescent="0.2">
      <c r="A370" s="157"/>
      <c r="B370" s="157"/>
      <c r="C370" s="157"/>
      <c r="D370" s="157"/>
      <c r="E370" s="157"/>
    </row>
    <row r="371" spans="1:5" ht="15" customHeight="1" x14ac:dyDescent="0.2">
      <c r="A371" s="157"/>
      <c r="B371" s="157"/>
      <c r="C371" s="157"/>
      <c r="D371" s="157"/>
      <c r="E371" s="157"/>
    </row>
    <row r="372" spans="1:5" ht="15" customHeight="1" x14ac:dyDescent="0.2">
      <c r="A372" s="157"/>
      <c r="B372" s="157"/>
      <c r="C372" s="157"/>
      <c r="D372" s="157"/>
      <c r="E372" s="157"/>
    </row>
    <row r="373" spans="1:5" ht="15" customHeight="1" x14ac:dyDescent="0.2">
      <c r="A373" s="157"/>
      <c r="B373" s="157"/>
      <c r="C373" s="157"/>
      <c r="D373" s="157"/>
      <c r="E373" s="157"/>
    </row>
    <row r="374" spans="1:5" ht="15" customHeight="1" x14ac:dyDescent="0.2">
      <c r="A374" s="157"/>
      <c r="B374" s="157"/>
      <c r="C374" s="157"/>
      <c r="D374" s="157"/>
      <c r="E374" s="157"/>
    </row>
    <row r="375" spans="1:5" ht="15" customHeight="1" x14ac:dyDescent="0.2">
      <c r="A375" s="38"/>
      <c r="B375" s="104"/>
      <c r="C375" s="57"/>
      <c r="D375" s="38"/>
      <c r="E375" s="105"/>
    </row>
    <row r="376" spans="1:5" ht="15" customHeight="1" x14ac:dyDescent="0.25">
      <c r="A376" s="41" t="s">
        <v>16</v>
      </c>
      <c r="B376" s="38"/>
      <c r="C376" s="38"/>
      <c r="D376" s="38"/>
      <c r="E376" s="42"/>
    </row>
    <row r="377" spans="1:5" ht="15" customHeight="1" x14ac:dyDescent="0.2">
      <c r="A377" s="78" t="s">
        <v>97</v>
      </c>
      <c r="B377" s="38"/>
      <c r="C377" s="38"/>
      <c r="D377" s="38"/>
      <c r="E377" s="40" t="s">
        <v>98</v>
      </c>
    </row>
    <row r="378" spans="1:5" ht="15" customHeight="1" x14ac:dyDescent="0.2">
      <c r="A378" s="78"/>
      <c r="B378" s="42"/>
      <c r="C378" s="38"/>
      <c r="D378" s="38"/>
      <c r="E378" s="43"/>
    </row>
    <row r="379" spans="1:5" ht="15" customHeight="1" x14ac:dyDescent="0.2">
      <c r="A379" s="59"/>
      <c r="B379" s="59"/>
      <c r="C379" s="46" t="s">
        <v>40</v>
      </c>
      <c r="D379" s="79" t="s">
        <v>45</v>
      </c>
      <c r="E379" s="48" t="s">
        <v>42</v>
      </c>
    </row>
    <row r="380" spans="1:5" ht="15" customHeight="1" x14ac:dyDescent="0.2">
      <c r="A380" s="74"/>
      <c r="B380" s="60"/>
      <c r="C380" s="50">
        <v>5213</v>
      </c>
      <c r="D380" s="61" t="s">
        <v>79</v>
      </c>
      <c r="E380" s="52">
        <v>-250000</v>
      </c>
    </row>
    <row r="381" spans="1:5" ht="15" customHeight="1" x14ac:dyDescent="0.2">
      <c r="A381" s="74"/>
      <c r="B381" s="60"/>
      <c r="C381" s="50">
        <v>5273</v>
      </c>
      <c r="D381" s="61" t="s">
        <v>46</v>
      </c>
      <c r="E381" s="52">
        <v>250000</v>
      </c>
    </row>
    <row r="382" spans="1:5" ht="15" customHeight="1" x14ac:dyDescent="0.2">
      <c r="A382" s="53"/>
      <c r="B382" s="53"/>
      <c r="C382" s="54" t="s">
        <v>44</v>
      </c>
      <c r="D382" s="67"/>
      <c r="E382" s="56">
        <f>SUM(E380:E381)</f>
        <v>0</v>
      </c>
    </row>
    <row r="383" spans="1:5" ht="15" customHeight="1" x14ac:dyDescent="0.2"/>
    <row r="384" spans="1:5" ht="15" customHeight="1" x14ac:dyDescent="0.2"/>
    <row r="385" spans="1:5" ht="15" customHeight="1" x14ac:dyDescent="0.25">
      <c r="A385" s="35" t="s">
        <v>99</v>
      </c>
    </row>
    <row r="386" spans="1:5" ht="15" customHeight="1" x14ac:dyDescent="0.2">
      <c r="A386" s="156" t="s">
        <v>100</v>
      </c>
      <c r="B386" s="156"/>
      <c r="C386" s="156"/>
      <c r="D386" s="156"/>
      <c r="E386" s="156"/>
    </row>
    <row r="387" spans="1:5" ht="15" customHeight="1" x14ac:dyDescent="0.2">
      <c r="A387" s="156"/>
      <c r="B387" s="156"/>
      <c r="C387" s="156"/>
      <c r="D387" s="156"/>
      <c r="E387" s="156"/>
    </row>
    <row r="388" spans="1:5" ht="15" customHeight="1" x14ac:dyDescent="0.2">
      <c r="A388" s="157" t="s">
        <v>101</v>
      </c>
      <c r="B388" s="157"/>
      <c r="C388" s="157"/>
      <c r="D388" s="157"/>
      <c r="E388" s="157"/>
    </row>
    <row r="389" spans="1:5" ht="15" customHeight="1" x14ac:dyDescent="0.2">
      <c r="A389" s="157"/>
      <c r="B389" s="157"/>
      <c r="C389" s="157"/>
      <c r="D389" s="157"/>
      <c r="E389" s="157"/>
    </row>
    <row r="390" spans="1:5" ht="15" customHeight="1" x14ac:dyDescent="0.2">
      <c r="A390" s="157"/>
      <c r="B390" s="157"/>
      <c r="C390" s="157"/>
      <c r="D390" s="157"/>
      <c r="E390" s="157"/>
    </row>
    <row r="391" spans="1:5" ht="15" customHeight="1" x14ac:dyDescent="0.2">
      <c r="A391" s="157"/>
      <c r="B391" s="157"/>
      <c r="C391" s="157"/>
      <c r="D391" s="157"/>
      <c r="E391" s="157"/>
    </row>
    <row r="392" spans="1:5" ht="15" customHeight="1" x14ac:dyDescent="0.2">
      <c r="A392" s="157"/>
      <c r="B392" s="157"/>
      <c r="C392" s="157"/>
      <c r="D392" s="157"/>
      <c r="E392" s="157"/>
    </row>
    <row r="393" spans="1:5" ht="15" customHeight="1" x14ac:dyDescent="0.2">
      <c r="A393" s="157"/>
      <c r="B393" s="157"/>
      <c r="C393" s="157"/>
      <c r="D393" s="157"/>
      <c r="E393" s="157"/>
    </row>
    <row r="394" spans="1:5" ht="15" customHeight="1" x14ac:dyDescent="0.2"/>
    <row r="395" spans="1:5" ht="15" customHeight="1" x14ac:dyDescent="0.25">
      <c r="A395" s="41" t="s">
        <v>16</v>
      </c>
      <c r="B395" s="38"/>
      <c r="C395" s="38"/>
      <c r="D395" s="38"/>
      <c r="E395" s="42"/>
    </row>
    <row r="396" spans="1:5" ht="15" customHeight="1" x14ac:dyDescent="0.2">
      <c r="A396" s="71" t="s">
        <v>74</v>
      </c>
      <c r="B396" s="38"/>
      <c r="C396" s="38"/>
      <c r="D396" s="38"/>
      <c r="E396" s="40" t="s">
        <v>75</v>
      </c>
    </row>
    <row r="397" spans="1:5" ht="15" customHeight="1" x14ac:dyDescent="0.2">
      <c r="B397" s="106"/>
      <c r="C397" s="38"/>
      <c r="D397" s="38"/>
      <c r="E397" s="43"/>
    </row>
    <row r="398" spans="1:5" ht="15" customHeight="1" x14ac:dyDescent="0.2">
      <c r="B398" s="59"/>
      <c r="C398" s="46" t="s">
        <v>40</v>
      </c>
      <c r="D398" s="47" t="s">
        <v>45</v>
      </c>
      <c r="E398" s="80" t="s">
        <v>42</v>
      </c>
    </row>
    <row r="399" spans="1:5" ht="15" customHeight="1" x14ac:dyDescent="0.2">
      <c r="B399" s="107"/>
      <c r="C399" s="50">
        <v>6172</v>
      </c>
      <c r="D399" s="61" t="s">
        <v>46</v>
      </c>
      <c r="E399" s="108">
        <v>-60000</v>
      </c>
    </row>
    <row r="400" spans="1:5" ht="15" customHeight="1" x14ac:dyDescent="0.2">
      <c r="B400" s="107"/>
      <c r="C400" s="50">
        <v>6172</v>
      </c>
      <c r="D400" s="61" t="s">
        <v>53</v>
      </c>
      <c r="E400" s="108">
        <v>60000</v>
      </c>
    </row>
    <row r="401" spans="1:5" ht="15" customHeight="1" x14ac:dyDescent="0.2">
      <c r="B401" s="107"/>
      <c r="C401" s="54" t="s">
        <v>44</v>
      </c>
      <c r="D401" s="55"/>
      <c r="E401" s="56">
        <f>SUM(E399:E400)</f>
        <v>0</v>
      </c>
    </row>
    <row r="402" spans="1:5" ht="15" customHeight="1" x14ac:dyDescent="0.2"/>
    <row r="403" spans="1:5" ht="15" customHeight="1" x14ac:dyDescent="0.2"/>
    <row r="404" spans="1:5" ht="15" customHeight="1" x14ac:dyDescent="0.25">
      <c r="A404" s="35" t="s">
        <v>102</v>
      </c>
    </row>
    <row r="405" spans="1:5" ht="15" customHeight="1" x14ac:dyDescent="0.2">
      <c r="A405" s="156" t="s">
        <v>103</v>
      </c>
      <c r="B405" s="156"/>
      <c r="C405" s="156"/>
      <c r="D405" s="156"/>
      <c r="E405" s="156"/>
    </row>
    <row r="406" spans="1:5" ht="15" customHeight="1" x14ac:dyDescent="0.2">
      <c r="A406" s="156"/>
      <c r="B406" s="156"/>
      <c r="C406" s="156"/>
      <c r="D406" s="156"/>
      <c r="E406" s="156"/>
    </row>
    <row r="407" spans="1:5" ht="15" customHeight="1" x14ac:dyDescent="0.2">
      <c r="A407" s="157" t="s">
        <v>104</v>
      </c>
      <c r="B407" s="157"/>
      <c r="C407" s="157"/>
      <c r="D407" s="157"/>
      <c r="E407" s="157"/>
    </row>
    <row r="408" spans="1:5" ht="15" customHeight="1" x14ac:dyDescent="0.2">
      <c r="A408" s="157"/>
      <c r="B408" s="157"/>
      <c r="C408" s="157"/>
      <c r="D408" s="157"/>
      <c r="E408" s="157"/>
    </row>
    <row r="409" spans="1:5" ht="15" customHeight="1" x14ac:dyDescent="0.2">
      <c r="A409" s="157"/>
      <c r="B409" s="157"/>
      <c r="C409" s="157"/>
      <c r="D409" s="157"/>
      <c r="E409" s="157"/>
    </row>
    <row r="410" spans="1:5" ht="15" customHeight="1" x14ac:dyDescent="0.2">
      <c r="A410" s="157"/>
      <c r="B410" s="157"/>
      <c r="C410" s="157"/>
      <c r="D410" s="157"/>
      <c r="E410" s="157"/>
    </row>
    <row r="411" spans="1:5" ht="15" customHeight="1" x14ac:dyDescent="0.2">
      <c r="A411" s="157"/>
      <c r="B411" s="157"/>
      <c r="C411" s="157"/>
      <c r="D411" s="157"/>
      <c r="E411" s="157"/>
    </row>
    <row r="412" spans="1:5" ht="15" customHeight="1" x14ac:dyDescent="0.2">
      <c r="A412" s="157"/>
      <c r="B412" s="157"/>
      <c r="C412" s="157"/>
      <c r="D412" s="157"/>
      <c r="E412" s="157"/>
    </row>
    <row r="413" spans="1:5" ht="15" customHeight="1" x14ac:dyDescent="0.2">
      <c r="A413" s="157"/>
      <c r="B413" s="157"/>
      <c r="C413" s="157"/>
      <c r="D413" s="157"/>
      <c r="E413" s="157"/>
    </row>
    <row r="414" spans="1:5" ht="15" customHeight="1" x14ac:dyDescent="0.2">
      <c r="A414" s="86"/>
      <c r="B414" s="86"/>
      <c r="C414" s="86"/>
      <c r="D414" s="86"/>
      <c r="E414" s="86"/>
    </row>
    <row r="415" spans="1:5" ht="15" customHeight="1" x14ac:dyDescent="0.2">
      <c r="A415" s="86"/>
      <c r="B415" s="86"/>
      <c r="C415" s="86"/>
      <c r="D415" s="86"/>
      <c r="E415" s="86"/>
    </row>
    <row r="416" spans="1:5" ht="15" customHeight="1" x14ac:dyDescent="0.2">
      <c r="A416" s="86"/>
      <c r="B416" s="86"/>
      <c r="C416" s="86"/>
      <c r="D416" s="86"/>
      <c r="E416" s="86"/>
    </row>
    <row r="417" spans="1:5" ht="15" customHeight="1" x14ac:dyDescent="0.2">
      <c r="A417" s="86"/>
      <c r="B417" s="86"/>
      <c r="C417" s="86"/>
      <c r="D417" s="86"/>
      <c r="E417" s="86"/>
    </row>
    <row r="418" spans="1:5" ht="15" customHeight="1" x14ac:dyDescent="0.25">
      <c r="A418" s="41" t="s">
        <v>16</v>
      </c>
      <c r="B418" s="38"/>
      <c r="C418" s="38"/>
      <c r="D418" s="38"/>
      <c r="E418" s="42"/>
    </row>
    <row r="419" spans="1:5" ht="15" customHeight="1" x14ac:dyDescent="0.2">
      <c r="A419" s="78" t="s">
        <v>105</v>
      </c>
      <c r="B419" s="109"/>
      <c r="C419" s="109"/>
      <c r="D419" s="109"/>
      <c r="E419" s="109" t="s">
        <v>106</v>
      </c>
    </row>
    <row r="420" spans="1:5" ht="15" customHeight="1" x14ac:dyDescent="0.2">
      <c r="A420" s="78"/>
      <c r="B420" s="42"/>
      <c r="C420" s="38"/>
      <c r="D420" s="38"/>
      <c r="E420" s="43"/>
    </row>
    <row r="421" spans="1:5" ht="15" customHeight="1" x14ac:dyDescent="0.2">
      <c r="C421" s="46" t="s">
        <v>40</v>
      </c>
      <c r="D421" s="79" t="s">
        <v>45</v>
      </c>
      <c r="E421" s="80" t="s">
        <v>42</v>
      </c>
    </row>
    <row r="422" spans="1:5" ht="15" customHeight="1" x14ac:dyDescent="0.2">
      <c r="C422" s="92">
        <v>3599</v>
      </c>
      <c r="D422" s="61" t="s">
        <v>46</v>
      </c>
      <c r="E422" s="62">
        <v>-49610</v>
      </c>
    </row>
    <row r="423" spans="1:5" ht="15" customHeight="1" x14ac:dyDescent="0.2">
      <c r="C423" s="92">
        <v>6172</v>
      </c>
      <c r="D423" s="61" t="s">
        <v>46</v>
      </c>
      <c r="E423" s="62">
        <v>49610</v>
      </c>
    </row>
    <row r="424" spans="1:5" ht="15" customHeight="1" x14ac:dyDescent="0.2">
      <c r="C424" s="54" t="s">
        <v>44</v>
      </c>
      <c r="D424" s="55"/>
      <c r="E424" s="56">
        <f>SUM(E422:E423)</f>
        <v>0</v>
      </c>
    </row>
    <row r="425" spans="1:5" ht="15" customHeight="1" x14ac:dyDescent="0.2"/>
    <row r="426" spans="1:5" ht="15" customHeight="1" x14ac:dyDescent="0.2"/>
    <row r="427" spans="1:5" ht="15" customHeight="1" x14ac:dyDescent="0.25">
      <c r="A427" s="35" t="s">
        <v>107</v>
      </c>
    </row>
    <row r="428" spans="1:5" ht="15" customHeight="1" x14ac:dyDescent="0.2">
      <c r="A428" s="156" t="s">
        <v>108</v>
      </c>
      <c r="B428" s="156"/>
      <c r="C428" s="156"/>
      <c r="D428" s="156"/>
      <c r="E428" s="156"/>
    </row>
    <row r="429" spans="1:5" ht="15" customHeight="1" x14ac:dyDescent="0.2">
      <c r="A429" s="156"/>
      <c r="B429" s="156"/>
      <c r="C429" s="156"/>
      <c r="D429" s="156"/>
      <c r="E429" s="156"/>
    </row>
    <row r="430" spans="1:5" ht="15" customHeight="1" x14ac:dyDescent="0.2">
      <c r="A430" s="157" t="s">
        <v>109</v>
      </c>
      <c r="B430" s="157"/>
      <c r="C430" s="157"/>
      <c r="D430" s="157"/>
      <c r="E430" s="157"/>
    </row>
    <row r="431" spans="1:5" ht="15" customHeight="1" x14ac:dyDescent="0.2">
      <c r="A431" s="157"/>
      <c r="B431" s="157"/>
      <c r="C431" s="157"/>
      <c r="D431" s="157"/>
      <c r="E431" s="157"/>
    </row>
    <row r="432" spans="1:5" ht="15" customHeight="1" x14ac:dyDescent="0.2">
      <c r="A432" s="157"/>
      <c r="B432" s="157"/>
      <c r="C432" s="157"/>
      <c r="D432" s="157"/>
      <c r="E432" s="157"/>
    </row>
    <row r="433" spans="1:5" ht="15" customHeight="1" x14ac:dyDescent="0.2">
      <c r="A433" s="157"/>
      <c r="B433" s="157"/>
      <c r="C433" s="157"/>
      <c r="D433" s="157"/>
      <c r="E433" s="157"/>
    </row>
    <row r="434" spans="1:5" ht="15" customHeight="1" x14ac:dyDescent="0.2">
      <c r="A434" s="157"/>
      <c r="B434" s="157"/>
      <c r="C434" s="157"/>
      <c r="D434" s="157"/>
      <c r="E434" s="157"/>
    </row>
    <row r="435" spans="1:5" ht="15" customHeight="1" x14ac:dyDescent="0.2">
      <c r="A435" s="157"/>
      <c r="B435" s="157"/>
      <c r="C435" s="157"/>
      <c r="D435" s="157"/>
      <c r="E435" s="157"/>
    </row>
    <row r="436" spans="1:5" ht="15" customHeight="1" x14ac:dyDescent="0.2">
      <c r="A436" s="38"/>
      <c r="B436" s="104"/>
      <c r="C436" s="57"/>
      <c r="D436" s="38"/>
      <c r="E436" s="105"/>
    </row>
    <row r="437" spans="1:5" ht="15" customHeight="1" x14ac:dyDescent="0.25">
      <c r="A437" s="37" t="s">
        <v>16</v>
      </c>
      <c r="B437" s="77"/>
      <c r="C437" s="77"/>
      <c r="D437" s="42"/>
      <c r="E437" s="42"/>
    </row>
    <row r="438" spans="1:5" ht="15" customHeight="1" x14ac:dyDescent="0.2">
      <c r="A438" s="71" t="s">
        <v>82</v>
      </c>
      <c r="B438" s="77"/>
      <c r="C438" s="77"/>
      <c r="D438" s="77"/>
      <c r="E438" s="87" t="s">
        <v>84</v>
      </c>
    </row>
    <row r="439" spans="1:5" ht="15" customHeight="1" x14ac:dyDescent="0.25">
      <c r="A439" s="88"/>
      <c r="B439" s="89"/>
      <c r="C439" s="77"/>
      <c r="D439" s="90"/>
      <c r="E439" s="91"/>
    </row>
    <row r="440" spans="1:5" ht="15" customHeight="1" x14ac:dyDescent="0.25">
      <c r="A440" s="88"/>
      <c r="B440" s="89"/>
      <c r="C440" s="48" t="s">
        <v>40</v>
      </c>
      <c r="D440" s="79" t="s">
        <v>45</v>
      </c>
      <c r="E440" s="80" t="s">
        <v>42</v>
      </c>
    </row>
    <row r="441" spans="1:5" ht="15" customHeight="1" x14ac:dyDescent="0.25">
      <c r="A441" s="88"/>
      <c r="B441" s="89"/>
      <c r="C441" s="92">
        <v>2212</v>
      </c>
      <c r="D441" s="61" t="s">
        <v>53</v>
      </c>
      <c r="E441" s="76">
        <v>-10000000</v>
      </c>
    </row>
    <row r="442" spans="1:5" ht="15" customHeight="1" x14ac:dyDescent="0.25">
      <c r="A442" s="88"/>
      <c r="B442" s="89"/>
      <c r="C442" s="95" t="s">
        <v>44</v>
      </c>
      <c r="D442" s="96"/>
      <c r="E442" s="97">
        <f>SUM(E441:E441)</f>
        <v>-10000000</v>
      </c>
    </row>
    <row r="443" spans="1:5" ht="15" customHeight="1" x14ac:dyDescent="0.25">
      <c r="A443" s="35"/>
    </row>
    <row r="444" spans="1:5" ht="15" customHeight="1" x14ac:dyDescent="0.25">
      <c r="A444" s="37" t="s">
        <v>16</v>
      </c>
      <c r="B444" s="77"/>
      <c r="C444" s="77"/>
      <c r="D444" s="42"/>
      <c r="E444" s="42"/>
    </row>
    <row r="445" spans="1:5" ht="15" customHeight="1" x14ac:dyDescent="0.2">
      <c r="A445" s="71" t="s">
        <v>82</v>
      </c>
      <c r="B445" s="77"/>
      <c r="C445" s="77"/>
      <c r="D445" s="77"/>
      <c r="E445" s="87" t="s">
        <v>85</v>
      </c>
    </row>
    <row r="446" spans="1:5" ht="15" customHeight="1" x14ac:dyDescent="0.25">
      <c r="A446" s="88"/>
      <c r="B446" s="89"/>
      <c r="C446" s="77"/>
      <c r="D446" s="90"/>
      <c r="E446" s="91"/>
    </row>
    <row r="447" spans="1:5" ht="15" customHeight="1" x14ac:dyDescent="0.2">
      <c r="A447" s="73"/>
      <c r="B447" s="59"/>
      <c r="C447" s="48" t="s">
        <v>40</v>
      </c>
      <c r="D447" s="79" t="s">
        <v>45</v>
      </c>
      <c r="E447" s="80" t="s">
        <v>42</v>
      </c>
    </row>
    <row r="448" spans="1:5" ht="15" customHeight="1" x14ac:dyDescent="0.2">
      <c r="A448" s="81"/>
      <c r="B448" s="81"/>
      <c r="C448" s="92">
        <v>4357</v>
      </c>
      <c r="D448" s="61" t="s">
        <v>53</v>
      </c>
      <c r="E448" s="76">
        <v>10000000</v>
      </c>
    </row>
    <row r="449" spans="1:5" ht="15" customHeight="1" x14ac:dyDescent="0.2">
      <c r="A449" s="93"/>
      <c r="B449" s="94"/>
      <c r="C449" s="95" t="s">
        <v>44</v>
      </c>
      <c r="D449" s="96"/>
      <c r="E449" s="97">
        <f>SUM(E448:E448)</f>
        <v>10000000</v>
      </c>
    </row>
    <row r="450" spans="1:5" ht="15" customHeight="1" x14ac:dyDescent="0.2"/>
    <row r="451" spans="1:5" ht="15" customHeight="1" x14ac:dyDescent="0.2"/>
    <row r="452" spans="1:5" ht="15" customHeight="1" x14ac:dyDescent="0.25">
      <c r="A452" s="35" t="s">
        <v>110</v>
      </c>
    </row>
    <row r="453" spans="1:5" ht="15" customHeight="1" x14ac:dyDescent="0.2">
      <c r="A453" s="156" t="s">
        <v>111</v>
      </c>
      <c r="B453" s="156"/>
      <c r="C453" s="156"/>
      <c r="D453" s="156"/>
      <c r="E453" s="156"/>
    </row>
    <row r="454" spans="1:5" ht="15" customHeight="1" x14ac:dyDescent="0.2">
      <c r="A454" s="156"/>
      <c r="B454" s="156"/>
      <c r="C454" s="156"/>
      <c r="D454" s="156"/>
      <c r="E454" s="156"/>
    </row>
    <row r="455" spans="1:5" ht="15" customHeight="1" x14ac:dyDescent="0.2">
      <c r="A455" s="158" t="s">
        <v>112</v>
      </c>
      <c r="B455" s="158"/>
      <c r="C455" s="158"/>
      <c r="D455" s="158"/>
      <c r="E455" s="158"/>
    </row>
    <row r="456" spans="1:5" ht="15" customHeight="1" x14ac:dyDescent="0.2">
      <c r="A456" s="158"/>
      <c r="B456" s="158"/>
      <c r="C456" s="158"/>
      <c r="D456" s="158"/>
      <c r="E456" s="158"/>
    </row>
    <row r="457" spans="1:5" ht="15" customHeight="1" x14ac:dyDescent="0.2">
      <c r="A457" s="158"/>
      <c r="B457" s="158"/>
      <c r="C457" s="158"/>
      <c r="D457" s="158"/>
      <c r="E457" s="158"/>
    </row>
    <row r="458" spans="1:5" ht="15" customHeight="1" x14ac:dyDescent="0.2">
      <c r="A458" s="158"/>
      <c r="B458" s="158"/>
      <c r="C458" s="158"/>
      <c r="D458" s="158"/>
      <c r="E458" s="158"/>
    </row>
    <row r="459" spans="1:5" ht="15" customHeight="1" x14ac:dyDescent="0.2">
      <c r="A459" s="158"/>
      <c r="B459" s="158"/>
      <c r="C459" s="158"/>
      <c r="D459" s="158"/>
      <c r="E459" s="158"/>
    </row>
    <row r="460" spans="1:5" ht="15" customHeight="1" x14ac:dyDescent="0.2">
      <c r="A460" s="158"/>
      <c r="B460" s="158"/>
      <c r="C460" s="158"/>
      <c r="D460" s="158"/>
      <c r="E460" s="158"/>
    </row>
    <row r="461" spans="1:5" ht="15" customHeight="1" x14ac:dyDescent="0.2">
      <c r="A461" s="110"/>
      <c r="B461" s="110"/>
      <c r="C461" s="110"/>
      <c r="D461" s="110"/>
      <c r="E461" s="110"/>
    </row>
    <row r="462" spans="1:5" ht="15" customHeight="1" x14ac:dyDescent="0.2">
      <c r="A462" s="110"/>
      <c r="B462" s="110"/>
      <c r="C462" s="110"/>
      <c r="D462" s="110"/>
      <c r="E462" s="110"/>
    </row>
    <row r="463" spans="1:5" ht="15" customHeight="1" x14ac:dyDescent="0.2">
      <c r="A463" s="110"/>
      <c r="B463" s="110"/>
      <c r="C463" s="110"/>
      <c r="D463" s="110"/>
      <c r="E463" s="110"/>
    </row>
    <row r="464" spans="1:5" ht="15" customHeight="1" x14ac:dyDescent="0.2">
      <c r="A464" s="110"/>
      <c r="B464" s="110"/>
      <c r="C464" s="110"/>
      <c r="D464" s="110"/>
      <c r="E464" s="110"/>
    </row>
    <row r="465" spans="1:5" ht="15" customHeight="1" x14ac:dyDescent="0.2">
      <c r="A465" s="110"/>
      <c r="B465" s="110"/>
      <c r="C465" s="110"/>
      <c r="D465" s="110"/>
      <c r="E465" s="110"/>
    </row>
    <row r="466" spans="1:5" ht="15" customHeight="1" x14ac:dyDescent="0.2">
      <c r="A466" s="110"/>
      <c r="B466" s="110"/>
      <c r="C466" s="110"/>
      <c r="D466" s="110"/>
      <c r="E466" s="110"/>
    </row>
    <row r="467" spans="1:5" ht="15" customHeight="1" x14ac:dyDescent="0.2">
      <c r="A467" s="110"/>
      <c r="B467" s="110"/>
      <c r="C467" s="110"/>
      <c r="D467" s="110"/>
      <c r="E467" s="110"/>
    </row>
    <row r="468" spans="1:5" ht="15" customHeight="1" x14ac:dyDescent="0.2">
      <c r="A468" s="110"/>
      <c r="B468" s="110"/>
      <c r="C468" s="110"/>
      <c r="D468" s="110"/>
      <c r="E468" s="110"/>
    </row>
    <row r="469" spans="1:5" ht="15" customHeight="1" x14ac:dyDescent="0.2">
      <c r="A469" s="110"/>
      <c r="B469" s="110"/>
      <c r="C469" s="110"/>
      <c r="D469" s="110"/>
      <c r="E469" s="110"/>
    </row>
    <row r="470" spans="1:5" ht="15" customHeight="1" x14ac:dyDescent="0.25">
      <c r="A470" s="41" t="s">
        <v>16</v>
      </c>
      <c r="B470" s="38"/>
      <c r="C470" s="38"/>
      <c r="D470" s="38"/>
      <c r="E470" s="38"/>
    </row>
    <row r="471" spans="1:5" ht="15" customHeight="1" x14ac:dyDescent="0.2">
      <c r="A471" s="39" t="s">
        <v>38</v>
      </c>
      <c r="B471" s="38"/>
      <c r="C471" s="38"/>
      <c r="D471" s="38"/>
      <c r="E471" s="40" t="s">
        <v>39</v>
      </c>
    </row>
    <row r="472" spans="1:5" ht="15" customHeight="1" x14ac:dyDescent="0.25">
      <c r="A472" s="41"/>
      <c r="B472" s="42"/>
      <c r="C472" s="38"/>
      <c r="D472" s="38"/>
      <c r="E472" s="43"/>
    </row>
    <row r="473" spans="1:5" ht="15" customHeight="1" x14ac:dyDescent="0.2">
      <c r="A473" s="44"/>
      <c r="B473" s="59"/>
      <c r="C473" s="46" t="s">
        <v>40</v>
      </c>
      <c r="D473" s="47" t="s">
        <v>45</v>
      </c>
      <c r="E473" s="48" t="s">
        <v>42</v>
      </c>
    </row>
    <row r="474" spans="1:5" ht="15" customHeight="1" x14ac:dyDescent="0.2">
      <c r="A474" s="64"/>
      <c r="B474" s="60"/>
      <c r="C474" s="50">
        <v>4374</v>
      </c>
      <c r="D474" s="61" t="s">
        <v>46</v>
      </c>
      <c r="E474" s="108">
        <v>-14200</v>
      </c>
    </row>
    <row r="475" spans="1:5" ht="15" customHeight="1" x14ac:dyDescent="0.2">
      <c r="A475" s="64"/>
      <c r="B475" s="60"/>
      <c r="C475" s="50">
        <v>6172</v>
      </c>
      <c r="D475" s="61" t="s">
        <v>47</v>
      </c>
      <c r="E475" s="52">
        <v>8450</v>
      </c>
    </row>
    <row r="476" spans="1:5" ht="15" customHeight="1" x14ac:dyDescent="0.2">
      <c r="A476" s="64"/>
      <c r="B476" s="60"/>
      <c r="C476" s="50">
        <v>6172</v>
      </c>
      <c r="D476" s="61" t="s">
        <v>46</v>
      </c>
      <c r="E476" s="52">
        <f>1000+750+500+500+1500</f>
        <v>4250</v>
      </c>
    </row>
    <row r="477" spans="1:5" ht="15" customHeight="1" x14ac:dyDescent="0.2">
      <c r="A477" s="64"/>
      <c r="B477" s="60"/>
      <c r="C477" s="50">
        <v>6172</v>
      </c>
      <c r="D477" s="61" t="s">
        <v>48</v>
      </c>
      <c r="E477" s="52">
        <v>1500</v>
      </c>
    </row>
    <row r="478" spans="1:5" ht="15" customHeight="1" x14ac:dyDescent="0.2">
      <c r="A478" s="53"/>
      <c r="B478" s="66"/>
      <c r="C478" s="54" t="s">
        <v>44</v>
      </c>
      <c r="D478" s="55"/>
      <c r="E478" s="56">
        <f>SUM(E474:E477)</f>
        <v>0</v>
      </c>
    </row>
    <row r="479" spans="1:5" ht="15" customHeight="1" x14ac:dyDescent="0.2"/>
    <row r="480" spans="1:5" ht="15" customHeight="1" x14ac:dyDescent="0.2"/>
    <row r="481" spans="1:5" ht="15" customHeight="1" x14ac:dyDescent="0.25">
      <c r="A481" s="35" t="s">
        <v>113</v>
      </c>
    </row>
    <row r="482" spans="1:5" ht="15" customHeight="1" x14ac:dyDescent="0.2">
      <c r="A482" s="156" t="s">
        <v>111</v>
      </c>
      <c r="B482" s="156"/>
      <c r="C482" s="156"/>
      <c r="D482" s="156"/>
      <c r="E482" s="156"/>
    </row>
    <row r="483" spans="1:5" ht="15" customHeight="1" x14ac:dyDescent="0.2">
      <c r="A483" s="156"/>
      <c r="B483" s="156"/>
      <c r="C483" s="156"/>
      <c r="D483" s="156"/>
      <c r="E483" s="156"/>
    </row>
    <row r="484" spans="1:5" ht="15" customHeight="1" x14ac:dyDescent="0.2">
      <c r="A484" s="157" t="s">
        <v>114</v>
      </c>
      <c r="B484" s="157"/>
      <c r="C484" s="157"/>
      <c r="D484" s="157"/>
      <c r="E484" s="157"/>
    </row>
    <row r="485" spans="1:5" ht="15" customHeight="1" x14ac:dyDescent="0.2">
      <c r="A485" s="157"/>
      <c r="B485" s="157"/>
      <c r="C485" s="157"/>
      <c r="D485" s="157"/>
      <c r="E485" s="157"/>
    </row>
    <row r="486" spans="1:5" ht="15" customHeight="1" x14ac:dyDescent="0.2">
      <c r="A486" s="157"/>
      <c r="B486" s="157"/>
      <c r="C486" s="157"/>
      <c r="D486" s="157"/>
      <c r="E486" s="157"/>
    </row>
    <row r="487" spans="1:5" ht="15" customHeight="1" x14ac:dyDescent="0.2">
      <c r="A487" s="157"/>
      <c r="B487" s="157"/>
      <c r="C487" s="157"/>
      <c r="D487" s="157"/>
      <c r="E487" s="157"/>
    </row>
    <row r="488" spans="1:5" ht="15" customHeight="1" x14ac:dyDescent="0.2">
      <c r="A488" s="157"/>
      <c r="B488" s="157"/>
      <c r="C488" s="157"/>
      <c r="D488" s="157"/>
      <c r="E488" s="157"/>
    </row>
    <row r="489" spans="1:5" ht="15" customHeight="1" x14ac:dyDescent="0.2">
      <c r="A489" s="157"/>
      <c r="B489" s="157"/>
      <c r="C489" s="157"/>
      <c r="D489" s="157"/>
      <c r="E489" s="157"/>
    </row>
    <row r="490" spans="1:5" ht="15" customHeight="1" x14ac:dyDescent="0.2">
      <c r="A490" s="157"/>
      <c r="B490" s="157"/>
      <c r="C490" s="157"/>
      <c r="D490" s="157"/>
      <c r="E490" s="157"/>
    </row>
    <row r="491" spans="1:5" ht="15" customHeight="1" x14ac:dyDescent="0.2"/>
    <row r="492" spans="1:5" ht="15" customHeight="1" x14ac:dyDescent="0.25">
      <c r="A492" s="37" t="s">
        <v>16</v>
      </c>
      <c r="B492" s="77"/>
      <c r="C492" s="77"/>
      <c r="D492" s="42"/>
      <c r="E492" s="42"/>
    </row>
    <row r="493" spans="1:5" ht="15" customHeight="1" x14ac:dyDescent="0.2">
      <c r="A493" s="71" t="s">
        <v>38</v>
      </c>
      <c r="B493" s="77"/>
      <c r="C493" s="77"/>
      <c r="D493" s="77"/>
      <c r="E493" s="87" t="s">
        <v>51</v>
      </c>
    </row>
    <row r="494" spans="1:5" ht="15" customHeight="1" x14ac:dyDescent="0.2">
      <c r="A494" s="90"/>
      <c r="B494" s="102"/>
      <c r="C494" s="77"/>
      <c r="D494" s="90"/>
      <c r="E494" s="91"/>
    </row>
    <row r="495" spans="1:5" ht="15" customHeight="1" x14ac:dyDescent="0.2">
      <c r="A495" s="73"/>
      <c r="B495" s="73"/>
      <c r="C495" s="48" t="s">
        <v>40</v>
      </c>
      <c r="D495" s="79" t="s">
        <v>45</v>
      </c>
      <c r="E495" s="48" t="s">
        <v>42</v>
      </c>
    </row>
    <row r="496" spans="1:5" ht="15" customHeight="1" x14ac:dyDescent="0.2">
      <c r="A496" s="64"/>
      <c r="B496" s="60"/>
      <c r="C496" s="92">
        <v>4349</v>
      </c>
      <c r="D496" s="111" t="s">
        <v>46</v>
      </c>
      <c r="E496" s="76">
        <v>-5000</v>
      </c>
    </row>
    <row r="497" spans="1:5" ht="15" customHeight="1" x14ac:dyDescent="0.2">
      <c r="A497" s="64"/>
      <c r="B497" s="60"/>
      <c r="C497" s="92">
        <v>4349</v>
      </c>
      <c r="D497" s="61" t="s">
        <v>115</v>
      </c>
      <c r="E497" s="76">
        <v>5000</v>
      </c>
    </row>
    <row r="498" spans="1:5" ht="15" customHeight="1" x14ac:dyDescent="0.2">
      <c r="A498" s="93"/>
      <c r="B498" s="77"/>
      <c r="C498" s="95" t="s">
        <v>44</v>
      </c>
      <c r="D498" s="96"/>
      <c r="E498" s="97">
        <f>SUM(E496:E497)</f>
        <v>0</v>
      </c>
    </row>
    <row r="499" spans="1:5" ht="15" customHeight="1" x14ac:dyDescent="0.2"/>
    <row r="500" spans="1:5" ht="15" customHeight="1" x14ac:dyDescent="0.2"/>
    <row r="501" spans="1:5" ht="15" customHeight="1" x14ac:dyDescent="0.25">
      <c r="A501" s="35" t="s">
        <v>116</v>
      </c>
    </row>
    <row r="502" spans="1:5" ht="15" customHeight="1" x14ac:dyDescent="0.2">
      <c r="A502" s="156" t="s">
        <v>117</v>
      </c>
      <c r="B502" s="156"/>
      <c r="C502" s="156"/>
      <c r="D502" s="156"/>
      <c r="E502" s="156"/>
    </row>
    <row r="503" spans="1:5" ht="15" customHeight="1" x14ac:dyDescent="0.2">
      <c r="A503" s="156"/>
      <c r="B503" s="156"/>
      <c r="C503" s="156"/>
      <c r="D503" s="156"/>
      <c r="E503" s="156"/>
    </row>
    <row r="504" spans="1:5" ht="15" customHeight="1" x14ac:dyDescent="0.2">
      <c r="A504" s="159" t="s">
        <v>244</v>
      </c>
      <c r="B504" s="159"/>
      <c r="C504" s="159"/>
      <c r="D504" s="159"/>
      <c r="E504" s="159"/>
    </row>
    <row r="505" spans="1:5" ht="15" customHeight="1" x14ac:dyDescent="0.2">
      <c r="A505" s="159"/>
      <c r="B505" s="159"/>
      <c r="C505" s="159"/>
      <c r="D505" s="159"/>
      <c r="E505" s="159"/>
    </row>
    <row r="506" spans="1:5" ht="15" customHeight="1" x14ac:dyDescent="0.2">
      <c r="A506" s="159"/>
      <c r="B506" s="159"/>
      <c r="C506" s="159"/>
      <c r="D506" s="159"/>
      <c r="E506" s="159"/>
    </row>
    <row r="507" spans="1:5" ht="15" customHeight="1" x14ac:dyDescent="0.2">
      <c r="A507" s="159"/>
      <c r="B507" s="159"/>
      <c r="C507" s="159"/>
      <c r="D507" s="159"/>
      <c r="E507" s="159"/>
    </row>
    <row r="508" spans="1:5" ht="15" customHeight="1" x14ac:dyDescent="0.2">
      <c r="A508" s="159"/>
      <c r="B508" s="159"/>
      <c r="C508" s="159"/>
      <c r="D508" s="159"/>
      <c r="E508" s="159"/>
    </row>
    <row r="509" spans="1:5" ht="15" customHeight="1" x14ac:dyDescent="0.2">
      <c r="A509" s="159"/>
      <c r="B509" s="159"/>
      <c r="C509" s="159"/>
      <c r="D509" s="159"/>
      <c r="E509" s="159"/>
    </row>
    <row r="510" spans="1:5" ht="15" customHeight="1" x14ac:dyDescent="0.2">
      <c r="A510" s="159"/>
      <c r="B510" s="159"/>
      <c r="C510" s="159"/>
      <c r="D510" s="159"/>
      <c r="E510" s="159"/>
    </row>
    <row r="511" spans="1:5" ht="15" customHeight="1" x14ac:dyDescent="0.2">
      <c r="A511" s="159"/>
      <c r="B511" s="159"/>
      <c r="C511" s="159"/>
      <c r="D511" s="159"/>
      <c r="E511" s="159"/>
    </row>
    <row r="512" spans="1:5" ht="15" customHeight="1" x14ac:dyDescent="0.2">
      <c r="A512" s="86"/>
      <c r="B512" s="86"/>
      <c r="C512" s="86"/>
      <c r="D512" s="86"/>
      <c r="E512" s="86"/>
    </row>
    <row r="513" spans="1:5" ht="15" customHeight="1" x14ac:dyDescent="0.25">
      <c r="A513" s="37" t="s">
        <v>16</v>
      </c>
      <c r="B513" s="77"/>
      <c r="C513" s="77"/>
      <c r="D513" s="42"/>
      <c r="E513" s="42"/>
    </row>
    <row r="514" spans="1:5" ht="15" customHeight="1" x14ac:dyDescent="0.2">
      <c r="A514" s="71" t="s">
        <v>118</v>
      </c>
      <c r="B514" s="77"/>
      <c r="C514" s="77"/>
      <c r="D514" s="77"/>
      <c r="E514" s="87" t="s">
        <v>119</v>
      </c>
    </row>
    <row r="515" spans="1:5" ht="15" customHeight="1" x14ac:dyDescent="0.25">
      <c r="A515" s="88"/>
      <c r="B515" s="89"/>
      <c r="C515" s="77"/>
      <c r="D515" s="90"/>
      <c r="E515" s="91"/>
    </row>
    <row r="516" spans="1:5" ht="15" customHeight="1" x14ac:dyDescent="0.2">
      <c r="A516" s="73"/>
      <c r="B516" s="46" t="s">
        <v>120</v>
      </c>
      <c r="C516" s="46" t="s">
        <v>40</v>
      </c>
      <c r="D516" s="47" t="s">
        <v>41</v>
      </c>
      <c r="E516" s="48" t="s">
        <v>42</v>
      </c>
    </row>
    <row r="517" spans="1:5" ht="15" customHeight="1" x14ac:dyDescent="0.2">
      <c r="A517" s="73"/>
      <c r="B517" s="112" t="s">
        <v>121</v>
      </c>
      <c r="C517" s="46"/>
      <c r="D517" s="113" t="s">
        <v>122</v>
      </c>
      <c r="E517" s="52">
        <v>-3300000</v>
      </c>
    </row>
    <row r="518" spans="1:5" ht="15" customHeight="1" x14ac:dyDescent="0.2">
      <c r="A518" s="81"/>
      <c r="B518" s="112" t="s">
        <v>123</v>
      </c>
      <c r="C518" s="50"/>
      <c r="D518" s="113" t="s">
        <v>122</v>
      </c>
      <c r="E518" s="52">
        <v>3300000</v>
      </c>
    </row>
    <row r="519" spans="1:5" ht="15" customHeight="1" x14ac:dyDescent="0.2">
      <c r="A519" s="81"/>
      <c r="B519" s="112"/>
      <c r="C519" s="54" t="s">
        <v>44</v>
      </c>
      <c r="D519" s="55"/>
      <c r="E519" s="56">
        <f>SUM(E517:E518)</f>
        <v>0</v>
      </c>
    </row>
    <row r="520" spans="1:5" ht="15" customHeight="1" x14ac:dyDescent="0.2"/>
    <row r="521" spans="1:5" ht="15" customHeight="1" x14ac:dyDescent="0.2"/>
    <row r="522" spans="1:5" ht="15" customHeight="1" x14ac:dyDescent="0.25">
      <c r="A522" s="35" t="s">
        <v>124</v>
      </c>
    </row>
    <row r="523" spans="1:5" ht="15" customHeight="1" x14ac:dyDescent="0.2">
      <c r="A523" s="156" t="s">
        <v>117</v>
      </c>
      <c r="B523" s="156"/>
      <c r="C523" s="156"/>
      <c r="D523" s="156"/>
      <c r="E523" s="156"/>
    </row>
    <row r="524" spans="1:5" ht="15" customHeight="1" x14ac:dyDescent="0.2">
      <c r="A524" s="156"/>
      <c r="B524" s="156"/>
      <c r="C524" s="156"/>
      <c r="D524" s="156"/>
      <c r="E524" s="156"/>
    </row>
    <row r="525" spans="1:5" ht="15" customHeight="1" x14ac:dyDescent="0.2">
      <c r="A525" s="159" t="s">
        <v>245</v>
      </c>
      <c r="B525" s="159"/>
      <c r="C525" s="159"/>
      <c r="D525" s="159"/>
      <c r="E525" s="159"/>
    </row>
    <row r="526" spans="1:5" ht="15" customHeight="1" x14ac:dyDescent="0.2">
      <c r="A526" s="159"/>
      <c r="B526" s="159"/>
      <c r="C526" s="159"/>
      <c r="D526" s="159"/>
      <c r="E526" s="159"/>
    </row>
    <row r="527" spans="1:5" ht="15" customHeight="1" x14ac:dyDescent="0.2">
      <c r="A527" s="159"/>
      <c r="B527" s="159"/>
      <c r="C527" s="159"/>
      <c r="D527" s="159"/>
      <c r="E527" s="159"/>
    </row>
    <row r="528" spans="1:5" ht="15" customHeight="1" x14ac:dyDescent="0.2">
      <c r="A528" s="159"/>
      <c r="B528" s="159"/>
      <c r="C528" s="159"/>
      <c r="D528" s="159"/>
      <c r="E528" s="159"/>
    </row>
    <row r="529" spans="1:5" ht="15" customHeight="1" x14ac:dyDescent="0.2">
      <c r="A529" s="159"/>
      <c r="B529" s="159"/>
      <c r="C529" s="159"/>
      <c r="D529" s="159"/>
      <c r="E529" s="159"/>
    </row>
    <row r="530" spans="1:5" ht="15" customHeight="1" x14ac:dyDescent="0.2">
      <c r="A530" s="159"/>
      <c r="B530" s="159"/>
      <c r="C530" s="159"/>
      <c r="D530" s="159"/>
      <c r="E530" s="159"/>
    </row>
    <row r="531" spans="1:5" ht="15" customHeight="1" x14ac:dyDescent="0.2">
      <c r="A531" s="159"/>
      <c r="B531" s="159"/>
      <c r="C531" s="159"/>
      <c r="D531" s="159"/>
      <c r="E531" s="159"/>
    </row>
    <row r="532" spans="1:5" ht="15" customHeight="1" x14ac:dyDescent="0.2">
      <c r="A532" s="159"/>
      <c r="B532" s="159"/>
      <c r="C532" s="159"/>
      <c r="D532" s="159"/>
      <c r="E532" s="159"/>
    </row>
    <row r="533" spans="1:5" ht="15" customHeight="1" x14ac:dyDescent="0.2">
      <c r="A533" s="86"/>
      <c r="B533" s="86"/>
      <c r="C533" s="86"/>
      <c r="D533" s="86"/>
      <c r="E533" s="86"/>
    </row>
    <row r="534" spans="1:5" ht="15" customHeight="1" x14ac:dyDescent="0.2">
      <c r="A534" s="86"/>
      <c r="B534" s="86"/>
      <c r="C534" s="86"/>
      <c r="D534" s="86"/>
      <c r="E534" s="86"/>
    </row>
    <row r="535" spans="1:5" ht="15" customHeight="1" x14ac:dyDescent="0.25">
      <c r="A535" s="37" t="s">
        <v>16</v>
      </c>
      <c r="B535" s="77"/>
      <c r="C535" s="77"/>
      <c r="D535" s="42"/>
      <c r="E535" s="42"/>
    </row>
    <row r="536" spans="1:5" ht="15" customHeight="1" x14ac:dyDescent="0.2">
      <c r="A536" s="71" t="s">
        <v>118</v>
      </c>
      <c r="B536" s="77"/>
      <c r="C536" s="77"/>
      <c r="D536" s="77"/>
      <c r="E536" s="87" t="s">
        <v>119</v>
      </c>
    </row>
    <row r="537" spans="1:5" ht="15" customHeight="1" x14ac:dyDescent="0.25">
      <c r="A537" s="88"/>
      <c r="B537" s="89"/>
      <c r="C537" s="77"/>
      <c r="D537" s="90"/>
      <c r="E537" s="91"/>
    </row>
    <row r="538" spans="1:5" ht="15" customHeight="1" x14ac:dyDescent="0.2">
      <c r="A538" s="73"/>
      <c r="B538" s="46" t="s">
        <v>120</v>
      </c>
      <c r="C538" s="46" t="s">
        <v>40</v>
      </c>
      <c r="D538" s="47" t="s">
        <v>41</v>
      </c>
      <c r="E538" s="48" t="s">
        <v>42</v>
      </c>
    </row>
    <row r="539" spans="1:5" ht="15" customHeight="1" x14ac:dyDescent="0.2">
      <c r="A539" s="73"/>
      <c r="B539" s="114">
        <v>132</v>
      </c>
      <c r="C539" s="46"/>
      <c r="D539" s="113" t="s">
        <v>122</v>
      </c>
      <c r="E539" s="52">
        <v>-680000000</v>
      </c>
    </row>
    <row r="540" spans="1:5" ht="15" customHeight="1" x14ac:dyDescent="0.2">
      <c r="A540" s="73"/>
      <c r="B540" s="114">
        <v>133</v>
      </c>
      <c r="C540" s="46"/>
      <c r="D540" s="113" t="s">
        <v>122</v>
      </c>
      <c r="E540" s="52">
        <v>-15000000</v>
      </c>
    </row>
    <row r="541" spans="1:5" ht="15" customHeight="1" x14ac:dyDescent="0.2">
      <c r="A541" s="73"/>
      <c r="B541" s="114">
        <v>132</v>
      </c>
      <c r="C541" s="46"/>
      <c r="D541" s="113" t="s">
        <v>122</v>
      </c>
      <c r="E541" s="52">
        <v>680000000</v>
      </c>
    </row>
    <row r="542" spans="1:5" ht="15" customHeight="1" x14ac:dyDescent="0.2">
      <c r="A542" s="81"/>
      <c r="B542" s="114">
        <v>133</v>
      </c>
      <c r="C542" s="50"/>
      <c r="D542" s="113" t="s">
        <v>122</v>
      </c>
      <c r="E542" s="52">
        <v>15000000</v>
      </c>
    </row>
    <row r="543" spans="1:5" ht="15" customHeight="1" x14ac:dyDescent="0.2">
      <c r="A543" s="81"/>
      <c r="B543" s="112"/>
      <c r="C543" s="54" t="s">
        <v>44</v>
      </c>
      <c r="D543" s="55"/>
      <c r="E543" s="56">
        <f>SUM(E539:E542)</f>
        <v>0</v>
      </c>
    </row>
    <row r="544" spans="1:5" ht="15" customHeight="1" x14ac:dyDescent="0.2"/>
    <row r="545" spans="1:5" ht="15" customHeight="1" x14ac:dyDescent="0.2"/>
    <row r="546" spans="1:5" ht="15" customHeight="1" x14ac:dyDescent="0.25">
      <c r="A546" s="35" t="s">
        <v>125</v>
      </c>
    </row>
    <row r="547" spans="1:5" ht="15" customHeight="1" x14ac:dyDescent="0.2">
      <c r="A547" s="156" t="s">
        <v>117</v>
      </c>
      <c r="B547" s="156"/>
      <c r="C547" s="156"/>
      <c r="D547" s="156"/>
      <c r="E547" s="156"/>
    </row>
    <row r="548" spans="1:5" ht="15" customHeight="1" x14ac:dyDescent="0.2">
      <c r="A548" s="156"/>
      <c r="B548" s="156"/>
      <c r="C548" s="156"/>
      <c r="D548" s="156"/>
      <c r="E548" s="156"/>
    </row>
    <row r="549" spans="1:5" ht="15" customHeight="1" x14ac:dyDescent="0.2">
      <c r="A549" s="157" t="s">
        <v>246</v>
      </c>
      <c r="B549" s="157"/>
      <c r="C549" s="157"/>
      <c r="D549" s="157"/>
      <c r="E549" s="157"/>
    </row>
    <row r="550" spans="1:5" ht="15" customHeight="1" x14ac:dyDescent="0.2">
      <c r="A550" s="157"/>
      <c r="B550" s="157"/>
      <c r="C550" s="157"/>
      <c r="D550" s="157"/>
      <c r="E550" s="157"/>
    </row>
    <row r="551" spans="1:5" ht="15" customHeight="1" x14ac:dyDescent="0.2">
      <c r="A551" s="157"/>
      <c r="B551" s="157"/>
      <c r="C551" s="157"/>
      <c r="D551" s="157"/>
      <c r="E551" s="157"/>
    </row>
    <row r="552" spans="1:5" ht="15" customHeight="1" x14ac:dyDescent="0.2">
      <c r="A552" s="157"/>
      <c r="B552" s="157"/>
      <c r="C552" s="157"/>
      <c r="D552" s="157"/>
      <c r="E552" s="157"/>
    </row>
    <row r="553" spans="1:5" ht="15" customHeight="1" x14ac:dyDescent="0.2">
      <c r="A553" s="157"/>
      <c r="B553" s="157"/>
      <c r="C553" s="157"/>
      <c r="D553" s="157"/>
      <c r="E553" s="157"/>
    </row>
    <row r="554" spans="1:5" ht="15" customHeight="1" x14ac:dyDescent="0.2">
      <c r="A554" s="157"/>
      <c r="B554" s="157"/>
      <c r="C554" s="157"/>
      <c r="D554" s="157"/>
      <c r="E554" s="157"/>
    </row>
    <row r="555" spans="1:5" ht="15" customHeight="1" x14ac:dyDescent="0.2">
      <c r="A555" s="157"/>
      <c r="B555" s="157"/>
      <c r="C555" s="157"/>
      <c r="D555" s="157"/>
      <c r="E555" s="157"/>
    </row>
    <row r="556" spans="1:5" ht="15" customHeight="1" x14ac:dyDescent="0.2"/>
    <row r="557" spans="1:5" ht="15" customHeight="1" x14ac:dyDescent="0.25">
      <c r="A557" s="41" t="s">
        <v>16</v>
      </c>
      <c r="B557" s="38"/>
      <c r="C557" s="38"/>
      <c r="D557" s="38"/>
      <c r="E557" s="42"/>
    </row>
    <row r="558" spans="1:5" ht="15" customHeight="1" x14ac:dyDescent="0.2">
      <c r="A558" s="78" t="s">
        <v>118</v>
      </c>
      <c r="B558" s="109"/>
      <c r="C558" s="109"/>
      <c r="D558" s="109"/>
      <c r="E558" s="42" t="s">
        <v>119</v>
      </c>
    </row>
    <row r="559" spans="1:5" ht="15" customHeight="1" x14ac:dyDescent="0.2"/>
    <row r="560" spans="1:5" ht="15" customHeight="1" x14ac:dyDescent="0.2">
      <c r="B560" s="48" t="s">
        <v>120</v>
      </c>
      <c r="C560" s="46" t="s">
        <v>40</v>
      </c>
      <c r="D560" s="115" t="s">
        <v>41</v>
      </c>
      <c r="E560" s="80" t="s">
        <v>42</v>
      </c>
    </row>
    <row r="561" spans="1:5" ht="15" customHeight="1" x14ac:dyDescent="0.2">
      <c r="B561" s="116">
        <v>307</v>
      </c>
      <c r="C561" s="92"/>
      <c r="D561" s="113" t="s">
        <v>122</v>
      </c>
      <c r="E561" s="76">
        <v>-179164</v>
      </c>
    </row>
    <row r="562" spans="1:5" ht="15" customHeight="1" x14ac:dyDescent="0.2">
      <c r="B562" s="116">
        <v>11</v>
      </c>
      <c r="C562" s="92"/>
      <c r="D562" s="113" t="s">
        <v>122</v>
      </c>
      <c r="E562" s="76">
        <v>179164</v>
      </c>
    </row>
    <row r="563" spans="1:5" ht="15" customHeight="1" x14ac:dyDescent="0.2">
      <c r="B563" s="117"/>
      <c r="C563" s="54" t="s">
        <v>44</v>
      </c>
      <c r="D563" s="118"/>
      <c r="E563" s="119">
        <f>SUM(E561:E562)</f>
        <v>0</v>
      </c>
    </row>
    <row r="564" spans="1:5" ht="15" customHeight="1" x14ac:dyDescent="0.2"/>
    <row r="565" spans="1:5" ht="15" customHeight="1" x14ac:dyDescent="0.2"/>
    <row r="566" spans="1:5" ht="15" customHeight="1" x14ac:dyDescent="0.2"/>
    <row r="567" spans="1:5" ht="15" customHeight="1" x14ac:dyDescent="0.2"/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5" t="s">
        <v>126</v>
      </c>
    </row>
    <row r="575" spans="1:5" ht="15" customHeight="1" x14ac:dyDescent="0.2">
      <c r="A575" s="156" t="s">
        <v>117</v>
      </c>
      <c r="B575" s="156"/>
      <c r="C575" s="156"/>
      <c r="D575" s="156"/>
      <c r="E575" s="156"/>
    </row>
    <row r="576" spans="1:5" ht="15" customHeight="1" x14ac:dyDescent="0.2">
      <c r="A576" s="156"/>
      <c r="B576" s="156"/>
      <c r="C576" s="156"/>
      <c r="D576" s="156"/>
      <c r="E576" s="156"/>
    </row>
    <row r="577" spans="1:5" ht="15" customHeight="1" x14ac:dyDescent="0.2">
      <c r="A577" s="157" t="s">
        <v>247</v>
      </c>
      <c r="B577" s="157"/>
      <c r="C577" s="157"/>
      <c r="D577" s="157"/>
      <c r="E577" s="157"/>
    </row>
    <row r="578" spans="1:5" ht="15" customHeight="1" x14ac:dyDescent="0.2">
      <c r="A578" s="157"/>
      <c r="B578" s="157"/>
      <c r="C578" s="157"/>
      <c r="D578" s="157"/>
      <c r="E578" s="157"/>
    </row>
    <row r="579" spans="1:5" ht="15" customHeight="1" x14ac:dyDescent="0.2">
      <c r="A579" s="157"/>
      <c r="B579" s="157"/>
      <c r="C579" s="157"/>
      <c r="D579" s="157"/>
      <c r="E579" s="157"/>
    </row>
    <row r="580" spans="1:5" ht="15" customHeight="1" x14ac:dyDescent="0.2">
      <c r="A580" s="157"/>
      <c r="B580" s="157"/>
      <c r="C580" s="157"/>
      <c r="D580" s="157"/>
      <c r="E580" s="157"/>
    </row>
    <row r="581" spans="1:5" ht="15" customHeight="1" x14ac:dyDescent="0.2">
      <c r="A581" s="157"/>
      <c r="B581" s="157"/>
      <c r="C581" s="157"/>
      <c r="D581" s="157"/>
      <c r="E581" s="157"/>
    </row>
    <row r="582" spans="1:5" ht="15" customHeight="1" x14ac:dyDescent="0.2">
      <c r="A582" s="157"/>
      <c r="B582" s="157"/>
      <c r="C582" s="157"/>
      <c r="D582" s="157"/>
      <c r="E582" s="157"/>
    </row>
    <row r="583" spans="1:5" ht="15" customHeight="1" x14ac:dyDescent="0.2">
      <c r="A583" s="157"/>
      <c r="B583" s="157"/>
      <c r="C583" s="157"/>
      <c r="D583" s="157"/>
      <c r="E583" s="157"/>
    </row>
    <row r="584" spans="1:5" ht="15" customHeight="1" x14ac:dyDescent="0.2">
      <c r="A584" s="157"/>
      <c r="B584" s="157"/>
      <c r="C584" s="157"/>
      <c r="D584" s="157"/>
      <c r="E584" s="157"/>
    </row>
    <row r="585" spans="1:5" ht="15" customHeight="1" x14ac:dyDescent="0.2">
      <c r="A585" s="157"/>
      <c r="B585" s="157"/>
      <c r="C585" s="157"/>
      <c r="D585" s="157"/>
      <c r="E585" s="157"/>
    </row>
    <row r="586" spans="1:5" ht="15" customHeight="1" x14ac:dyDescent="0.25">
      <c r="A586" s="35"/>
    </row>
    <row r="587" spans="1:5" ht="15" customHeight="1" x14ac:dyDescent="0.25">
      <c r="A587" s="41" t="s">
        <v>16</v>
      </c>
      <c r="B587" s="38"/>
      <c r="C587" s="38"/>
      <c r="D587" s="38"/>
      <c r="E587" s="42"/>
    </row>
    <row r="588" spans="1:5" ht="15" customHeight="1" x14ac:dyDescent="0.2">
      <c r="A588" s="78" t="s">
        <v>118</v>
      </c>
      <c r="B588" s="109"/>
      <c r="C588" s="109"/>
      <c r="D588" s="109"/>
      <c r="E588" s="42" t="s">
        <v>119</v>
      </c>
    </row>
    <row r="589" spans="1:5" ht="15" customHeight="1" x14ac:dyDescent="0.2">
      <c r="A589" s="78"/>
      <c r="B589" s="42"/>
      <c r="C589" s="38"/>
      <c r="D589" s="38"/>
      <c r="E589" s="43"/>
    </row>
    <row r="590" spans="1:5" ht="15" customHeight="1" x14ac:dyDescent="0.2">
      <c r="A590" s="59"/>
      <c r="B590" s="48" t="s">
        <v>120</v>
      </c>
      <c r="C590" s="46" t="s">
        <v>40</v>
      </c>
      <c r="D590" s="115" t="s">
        <v>41</v>
      </c>
      <c r="E590" s="80" t="s">
        <v>42</v>
      </c>
    </row>
    <row r="591" spans="1:5" ht="15" customHeight="1" x14ac:dyDescent="0.2">
      <c r="A591" s="59"/>
      <c r="B591" s="116">
        <v>883</v>
      </c>
      <c r="C591" s="92"/>
      <c r="D591" s="69" t="s">
        <v>127</v>
      </c>
      <c r="E591" s="52">
        <f>-1665000-1440000-1666000-1666000</f>
        <v>-6437000</v>
      </c>
    </row>
    <row r="592" spans="1:5" ht="15" customHeight="1" x14ac:dyDescent="0.2">
      <c r="A592" s="59"/>
      <c r="B592" s="116">
        <v>307</v>
      </c>
      <c r="C592" s="92"/>
      <c r="D592" s="69" t="s">
        <v>127</v>
      </c>
      <c r="E592" s="52">
        <v>6437000</v>
      </c>
    </row>
    <row r="593" spans="1:5" ht="15" customHeight="1" x14ac:dyDescent="0.2">
      <c r="A593" s="53"/>
      <c r="B593" s="117"/>
      <c r="C593" s="54" t="s">
        <v>44</v>
      </c>
      <c r="D593" s="118"/>
      <c r="E593" s="119">
        <f>SUM(E591:E592)</f>
        <v>0</v>
      </c>
    </row>
    <row r="594" spans="1:5" ht="15" customHeight="1" x14ac:dyDescent="0.2"/>
    <row r="595" spans="1:5" ht="15" customHeight="1" x14ac:dyDescent="0.2"/>
    <row r="596" spans="1:5" ht="15" customHeight="1" x14ac:dyDescent="0.25">
      <c r="A596" s="35" t="s">
        <v>128</v>
      </c>
    </row>
    <row r="597" spans="1:5" ht="15" customHeight="1" x14ac:dyDescent="0.2">
      <c r="A597" s="156" t="s">
        <v>36</v>
      </c>
      <c r="B597" s="156"/>
      <c r="C597" s="156"/>
      <c r="D597" s="156"/>
      <c r="E597" s="156"/>
    </row>
    <row r="598" spans="1:5" ht="15" customHeight="1" x14ac:dyDescent="0.2">
      <c r="A598" s="158" t="s">
        <v>129</v>
      </c>
      <c r="B598" s="158"/>
      <c r="C598" s="158"/>
      <c r="D598" s="158"/>
      <c r="E598" s="158"/>
    </row>
    <row r="599" spans="1:5" ht="15" customHeight="1" x14ac:dyDescent="0.2">
      <c r="A599" s="158"/>
      <c r="B599" s="158"/>
      <c r="C599" s="158"/>
      <c r="D599" s="158"/>
      <c r="E599" s="158"/>
    </row>
    <row r="600" spans="1:5" ht="15" customHeight="1" x14ac:dyDescent="0.2">
      <c r="A600" s="158"/>
      <c r="B600" s="158"/>
      <c r="C600" s="158"/>
      <c r="D600" s="158"/>
      <c r="E600" s="158"/>
    </row>
    <row r="601" spans="1:5" ht="15" customHeight="1" x14ac:dyDescent="0.2">
      <c r="A601" s="158"/>
      <c r="B601" s="158"/>
      <c r="C601" s="158"/>
      <c r="D601" s="158"/>
      <c r="E601" s="158"/>
    </row>
    <row r="602" spans="1:5" ht="15" customHeight="1" x14ac:dyDescent="0.2">
      <c r="A602" s="158"/>
      <c r="B602" s="158"/>
      <c r="C602" s="158"/>
      <c r="D602" s="158"/>
      <c r="E602" s="158"/>
    </row>
    <row r="603" spans="1:5" ht="15" customHeight="1" x14ac:dyDescent="0.2">
      <c r="A603" s="158"/>
      <c r="B603" s="158"/>
      <c r="C603" s="158"/>
      <c r="D603" s="158"/>
      <c r="E603" s="158"/>
    </row>
    <row r="604" spans="1:5" ht="15" customHeight="1" x14ac:dyDescent="0.2">
      <c r="A604" s="158"/>
      <c r="B604" s="158"/>
      <c r="C604" s="158"/>
      <c r="D604" s="158"/>
      <c r="E604" s="158"/>
    </row>
    <row r="605" spans="1:5" ht="15" customHeight="1" x14ac:dyDescent="0.2">
      <c r="A605" s="158"/>
      <c r="B605" s="158"/>
      <c r="C605" s="158"/>
      <c r="D605" s="158"/>
      <c r="E605" s="158"/>
    </row>
    <row r="606" spans="1:5" ht="15" customHeight="1" x14ac:dyDescent="0.2"/>
    <row r="607" spans="1:5" ht="15" customHeight="1" x14ac:dyDescent="0.25">
      <c r="A607" s="37" t="s">
        <v>1</v>
      </c>
      <c r="B607" s="38"/>
      <c r="C607" s="38"/>
      <c r="D607" s="38"/>
      <c r="E607" s="38"/>
    </row>
    <row r="608" spans="1:5" ht="15" customHeight="1" x14ac:dyDescent="0.2">
      <c r="A608" s="39" t="s">
        <v>38</v>
      </c>
      <c r="B608" s="38"/>
      <c r="C608" s="38"/>
      <c r="D608" s="38"/>
      <c r="E608" s="40" t="s">
        <v>51</v>
      </c>
    </row>
    <row r="609" spans="1:5" ht="15" customHeight="1" x14ac:dyDescent="0.25">
      <c r="A609" s="41"/>
      <c r="B609" s="42"/>
      <c r="C609" s="38"/>
      <c r="D609" s="38"/>
      <c r="E609" s="43"/>
    </row>
    <row r="610" spans="1:5" ht="15" customHeight="1" x14ac:dyDescent="0.2">
      <c r="A610" s="59"/>
      <c r="B610" s="59"/>
      <c r="C610" s="46" t="s">
        <v>40</v>
      </c>
      <c r="D610" s="47" t="s">
        <v>41</v>
      </c>
      <c r="E610" s="48" t="s">
        <v>42</v>
      </c>
    </row>
    <row r="611" spans="1:5" ht="15" customHeight="1" x14ac:dyDescent="0.2">
      <c r="A611" s="64"/>
      <c r="B611" s="60"/>
      <c r="C611" s="50"/>
      <c r="D611" s="65" t="s">
        <v>52</v>
      </c>
      <c r="E611" s="52">
        <v>936406.25</v>
      </c>
    </row>
    <row r="612" spans="1:5" ht="15" customHeight="1" x14ac:dyDescent="0.2">
      <c r="A612" s="64"/>
      <c r="B612" s="53"/>
      <c r="C612" s="54" t="s">
        <v>44</v>
      </c>
      <c r="D612" s="55"/>
      <c r="E612" s="56">
        <f>SUM(E611:E611)</f>
        <v>936406.25</v>
      </c>
    </row>
    <row r="613" spans="1:5" ht="15" customHeight="1" x14ac:dyDescent="0.2"/>
    <row r="614" spans="1:5" ht="15" customHeight="1" x14ac:dyDescent="0.25">
      <c r="A614" s="41" t="s">
        <v>16</v>
      </c>
      <c r="B614" s="38"/>
      <c r="C614" s="38"/>
      <c r="D614" s="38"/>
      <c r="E614" s="38"/>
    </row>
    <row r="615" spans="1:5" ht="15" customHeight="1" x14ac:dyDescent="0.2">
      <c r="A615" s="39" t="s">
        <v>38</v>
      </c>
      <c r="B615" s="38"/>
      <c r="C615" s="38"/>
      <c r="D615" s="38"/>
      <c r="E615" s="40" t="s">
        <v>51</v>
      </c>
    </row>
    <row r="616" spans="1:5" ht="15" customHeight="1" x14ac:dyDescent="0.25">
      <c r="A616" s="41"/>
      <c r="B616" s="42"/>
      <c r="C616" s="38"/>
      <c r="D616" s="38"/>
      <c r="E616" s="43"/>
    </row>
    <row r="617" spans="1:5" ht="15" customHeight="1" x14ac:dyDescent="0.2">
      <c r="A617" s="44"/>
      <c r="B617" s="59"/>
      <c r="C617" s="46" t="s">
        <v>40</v>
      </c>
      <c r="D617" s="47" t="s">
        <v>45</v>
      </c>
      <c r="E617" s="48" t="s">
        <v>42</v>
      </c>
    </row>
    <row r="618" spans="1:5" ht="15" customHeight="1" x14ac:dyDescent="0.2">
      <c r="A618" s="64"/>
      <c r="B618" s="60"/>
      <c r="C618" s="50">
        <v>6172</v>
      </c>
      <c r="D618" s="61" t="s">
        <v>47</v>
      </c>
      <c r="E618" s="52">
        <f>255000+30000+63750+7500+22950+2700</f>
        <v>381900</v>
      </c>
    </row>
    <row r="619" spans="1:5" ht="15" customHeight="1" x14ac:dyDescent="0.2">
      <c r="A619" s="64"/>
      <c r="B619" s="60"/>
      <c r="C619" s="50">
        <v>6172</v>
      </c>
      <c r="D619" s="61" t="s">
        <v>46</v>
      </c>
      <c r="E619" s="52">
        <f>297500+35000+85000+10000+42500+5000+71137.18+8369.07</f>
        <v>554506.24999999988</v>
      </c>
    </row>
    <row r="620" spans="1:5" ht="15" customHeight="1" x14ac:dyDescent="0.2">
      <c r="A620" s="53"/>
      <c r="B620" s="66"/>
      <c r="C620" s="54" t="s">
        <v>44</v>
      </c>
      <c r="D620" s="55"/>
      <c r="E620" s="56">
        <f>SUM(E618:E619)</f>
        <v>936406.24999999988</v>
      </c>
    </row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</sheetData>
  <mergeCells count="46">
    <mergeCell ref="A148:E155"/>
    <mergeCell ref="A2:E2"/>
    <mergeCell ref="A3:E10"/>
    <mergeCell ref="A31:E31"/>
    <mergeCell ref="A32:E40"/>
    <mergeCell ref="A65:E65"/>
    <mergeCell ref="A66:E73"/>
    <mergeCell ref="A91:E91"/>
    <mergeCell ref="A92:E98"/>
    <mergeCell ref="A122:E122"/>
    <mergeCell ref="A123:E129"/>
    <mergeCell ref="A147:E147"/>
    <mergeCell ref="A332:E337"/>
    <mergeCell ref="A175:E175"/>
    <mergeCell ref="A176:E183"/>
    <mergeCell ref="A211:E211"/>
    <mergeCell ref="A212:E219"/>
    <mergeCell ref="A239:E239"/>
    <mergeCell ref="A240:E245"/>
    <mergeCell ref="A263:E263"/>
    <mergeCell ref="A264:E269"/>
    <mergeCell ref="A301:E301"/>
    <mergeCell ref="A302:E307"/>
    <mergeCell ref="A330:E331"/>
    <mergeCell ref="A484:E490"/>
    <mergeCell ref="A367:E368"/>
    <mergeCell ref="A369:E374"/>
    <mergeCell ref="A386:E387"/>
    <mergeCell ref="A388:E393"/>
    <mergeCell ref="A405:E406"/>
    <mergeCell ref="A407:E413"/>
    <mergeCell ref="A428:E429"/>
    <mergeCell ref="A430:E435"/>
    <mergeCell ref="A453:E454"/>
    <mergeCell ref="A455:E460"/>
    <mergeCell ref="A482:E483"/>
    <mergeCell ref="A575:E576"/>
    <mergeCell ref="A577:E585"/>
    <mergeCell ref="A597:E597"/>
    <mergeCell ref="A598:E605"/>
    <mergeCell ref="A502:E503"/>
    <mergeCell ref="A504:E511"/>
    <mergeCell ref="A523:E524"/>
    <mergeCell ref="A525:E532"/>
    <mergeCell ref="A547:E548"/>
    <mergeCell ref="A549:E5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1/20 - 23/20 schválené Radou Olomouckého kraje 13.1.2020</oddHeader>
    <oddFooter xml:space="preserve">&amp;L&amp;"Arial,Kurzíva"Zastupitelstvo OK 17.2.2020
6.1. - Rozpočet Olomouckého kraje 2020 - rozpočtové změny 
Příloha č.1: Rozpočtové změny č. 1/20 - 23/20 schválené Radou Olomouckého kraje 13.1.2020&amp;R&amp;"Arial,Kurzíva"Strana &amp;P (celkem 36)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2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 x14ac:dyDescent="0.25">
      <c r="A1" s="35" t="s">
        <v>139</v>
      </c>
    </row>
    <row r="2" spans="1:5" ht="15" customHeight="1" x14ac:dyDescent="0.2">
      <c r="A2" s="156" t="s">
        <v>36</v>
      </c>
      <c r="B2" s="156"/>
      <c r="C2" s="156"/>
      <c r="D2" s="156"/>
      <c r="E2" s="156"/>
    </row>
    <row r="3" spans="1:5" ht="15" customHeight="1" x14ac:dyDescent="0.2">
      <c r="A3" s="158" t="s">
        <v>140</v>
      </c>
      <c r="B3" s="158"/>
      <c r="C3" s="158"/>
      <c r="D3" s="158"/>
      <c r="E3" s="158"/>
    </row>
    <row r="4" spans="1:5" ht="15" customHeight="1" x14ac:dyDescent="0.2">
      <c r="A4" s="158"/>
      <c r="B4" s="158"/>
      <c r="C4" s="158"/>
      <c r="D4" s="158"/>
      <c r="E4" s="158"/>
    </row>
    <row r="5" spans="1:5" ht="15" customHeight="1" x14ac:dyDescent="0.2">
      <c r="A5" s="158"/>
      <c r="B5" s="158"/>
      <c r="C5" s="158"/>
      <c r="D5" s="158"/>
      <c r="E5" s="158"/>
    </row>
    <row r="6" spans="1:5" ht="15" customHeight="1" x14ac:dyDescent="0.2">
      <c r="A6" s="158"/>
      <c r="B6" s="158"/>
      <c r="C6" s="158"/>
      <c r="D6" s="158"/>
      <c r="E6" s="158"/>
    </row>
    <row r="7" spans="1:5" ht="15" customHeight="1" x14ac:dyDescent="0.2">
      <c r="A7" s="158"/>
      <c r="B7" s="158"/>
      <c r="C7" s="158"/>
      <c r="D7" s="158"/>
      <c r="E7" s="158"/>
    </row>
    <row r="8" spans="1:5" ht="15" customHeight="1" x14ac:dyDescent="0.2">
      <c r="A8" s="158"/>
      <c r="B8" s="158"/>
      <c r="C8" s="158"/>
      <c r="D8" s="158"/>
      <c r="E8" s="158"/>
    </row>
    <row r="9" spans="1:5" ht="15" customHeight="1" x14ac:dyDescent="0.2">
      <c r="A9" s="158"/>
      <c r="B9" s="158"/>
      <c r="C9" s="158"/>
      <c r="D9" s="158"/>
      <c r="E9" s="158"/>
    </row>
    <row r="10" spans="1:5" ht="15" customHeight="1" x14ac:dyDescent="0.2">
      <c r="A10" s="158"/>
      <c r="B10" s="158"/>
      <c r="C10" s="158"/>
      <c r="D10" s="158"/>
      <c r="E10" s="158"/>
    </row>
    <row r="11" spans="1:5" ht="15" customHeight="1" x14ac:dyDescent="0.2"/>
    <row r="12" spans="1:5" ht="15" customHeight="1" x14ac:dyDescent="0.25">
      <c r="A12" s="37" t="s">
        <v>1</v>
      </c>
      <c r="B12" s="38"/>
      <c r="C12" s="38"/>
      <c r="D12" s="38"/>
      <c r="E12" s="38"/>
    </row>
    <row r="13" spans="1:5" ht="15" customHeight="1" x14ac:dyDescent="0.2">
      <c r="A13" s="39" t="s">
        <v>38</v>
      </c>
      <c r="B13" s="38"/>
      <c r="C13" s="38"/>
      <c r="D13" s="38"/>
      <c r="E13" s="40" t="s">
        <v>141</v>
      </c>
    </row>
    <row r="14" spans="1:5" ht="15" customHeight="1" x14ac:dyDescent="0.25">
      <c r="A14" s="41"/>
      <c r="B14" s="42"/>
      <c r="C14" s="38"/>
      <c r="D14" s="38"/>
      <c r="E14" s="43"/>
    </row>
    <row r="15" spans="1:5" ht="15" customHeight="1" x14ac:dyDescent="0.2">
      <c r="A15" s="59"/>
      <c r="B15" s="59"/>
      <c r="C15" s="46" t="s">
        <v>40</v>
      </c>
      <c r="D15" s="47" t="s">
        <v>41</v>
      </c>
      <c r="E15" s="48" t="s">
        <v>42</v>
      </c>
    </row>
    <row r="16" spans="1:5" ht="15" customHeight="1" x14ac:dyDescent="0.2">
      <c r="A16" s="64"/>
      <c r="B16" s="60"/>
      <c r="C16" s="50"/>
      <c r="D16" s="65" t="s">
        <v>52</v>
      </c>
      <c r="E16" s="52">
        <v>40575</v>
      </c>
    </row>
    <row r="17" spans="1:5" ht="15" customHeight="1" x14ac:dyDescent="0.2">
      <c r="A17" s="64"/>
      <c r="B17" s="53"/>
      <c r="C17" s="54" t="s">
        <v>44</v>
      </c>
      <c r="D17" s="55"/>
      <c r="E17" s="56">
        <f>SUM(E16:E16)</f>
        <v>40575</v>
      </c>
    </row>
    <row r="18" spans="1:5" ht="15" customHeight="1" x14ac:dyDescent="0.2"/>
    <row r="19" spans="1:5" ht="15" customHeight="1" x14ac:dyDescent="0.25">
      <c r="A19" s="41" t="s">
        <v>16</v>
      </c>
      <c r="B19" s="38"/>
      <c r="C19" s="38"/>
      <c r="D19" s="38"/>
      <c r="E19" s="38"/>
    </row>
    <row r="20" spans="1:5" ht="15" customHeight="1" x14ac:dyDescent="0.2">
      <c r="A20" s="78" t="s">
        <v>77</v>
      </c>
      <c r="B20" s="38"/>
      <c r="C20" s="38"/>
      <c r="D20" s="38"/>
      <c r="E20" s="40" t="s">
        <v>78</v>
      </c>
    </row>
    <row r="21" spans="1:5" ht="15" customHeight="1" x14ac:dyDescent="0.25">
      <c r="A21" s="41"/>
      <c r="B21" s="42"/>
      <c r="C21" s="38"/>
      <c r="D21" s="38"/>
      <c r="E21" s="43"/>
    </row>
    <row r="22" spans="1:5" ht="15" customHeight="1" x14ac:dyDescent="0.2">
      <c r="A22" s="59"/>
      <c r="B22" s="59"/>
      <c r="C22" s="46" t="s">
        <v>40</v>
      </c>
      <c r="D22" s="79" t="s">
        <v>45</v>
      </c>
      <c r="E22" s="80" t="s">
        <v>42</v>
      </c>
    </row>
    <row r="23" spans="1:5" ht="15" customHeight="1" x14ac:dyDescent="0.2">
      <c r="A23" s="74"/>
      <c r="B23" s="60"/>
      <c r="C23" s="82">
        <v>6409</v>
      </c>
      <c r="D23" s="61" t="s">
        <v>79</v>
      </c>
      <c r="E23" s="52">
        <v>40575</v>
      </c>
    </row>
    <row r="24" spans="1:5" ht="15" customHeight="1" x14ac:dyDescent="0.2">
      <c r="A24" s="84"/>
      <c r="B24" s="85"/>
      <c r="C24" s="54" t="s">
        <v>44</v>
      </c>
      <c r="D24" s="55"/>
      <c r="E24" s="56">
        <f>SUM(E23:E23)</f>
        <v>40575</v>
      </c>
    </row>
    <row r="25" spans="1:5" ht="15" customHeight="1" x14ac:dyDescent="0.2"/>
    <row r="26" spans="1:5" ht="15" customHeight="1" x14ac:dyDescent="0.2"/>
    <row r="27" spans="1:5" ht="15" customHeight="1" x14ac:dyDescent="0.25">
      <c r="A27" s="35" t="s">
        <v>142</v>
      </c>
    </row>
    <row r="28" spans="1:5" ht="15" customHeight="1" x14ac:dyDescent="0.2">
      <c r="A28" s="156" t="s">
        <v>36</v>
      </c>
      <c r="B28" s="156"/>
      <c r="C28" s="156"/>
      <c r="D28" s="156"/>
      <c r="E28" s="156"/>
    </row>
    <row r="29" spans="1:5" ht="15" customHeight="1" x14ac:dyDescent="0.2">
      <c r="A29" s="158" t="s">
        <v>143</v>
      </c>
      <c r="B29" s="158"/>
      <c r="C29" s="158"/>
      <c r="D29" s="158"/>
      <c r="E29" s="158"/>
    </row>
    <row r="30" spans="1:5" ht="15" customHeight="1" x14ac:dyDescent="0.2">
      <c r="A30" s="158"/>
      <c r="B30" s="158"/>
      <c r="C30" s="158"/>
      <c r="D30" s="158"/>
      <c r="E30" s="158"/>
    </row>
    <row r="31" spans="1:5" ht="15" customHeight="1" x14ac:dyDescent="0.2">
      <c r="A31" s="158"/>
      <c r="B31" s="158"/>
      <c r="C31" s="158"/>
      <c r="D31" s="158"/>
      <c r="E31" s="158"/>
    </row>
    <row r="32" spans="1:5" ht="15" customHeight="1" x14ac:dyDescent="0.2">
      <c r="A32" s="158"/>
      <c r="B32" s="158"/>
      <c r="C32" s="158"/>
      <c r="D32" s="158"/>
      <c r="E32" s="158"/>
    </row>
    <row r="33" spans="1:5" ht="15" customHeight="1" x14ac:dyDescent="0.2">
      <c r="A33" s="158"/>
      <c r="B33" s="158"/>
      <c r="C33" s="158"/>
      <c r="D33" s="158"/>
      <c r="E33" s="158"/>
    </row>
    <row r="34" spans="1:5" ht="15" customHeight="1" x14ac:dyDescent="0.2">
      <c r="A34" s="158"/>
      <c r="B34" s="158"/>
      <c r="C34" s="158"/>
      <c r="D34" s="158"/>
      <c r="E34" s="158"/>
    </row>
    <row r="35" spans="1:5" ht="15" customHeight="1" x14ac:dyDescent="0.2">
      <c r="A35" s="158"/>
      <c r="B35" s="158"/>
      <c r="C35" s="158"/>
      <c r="D35" s="158"/>
      <c r="E35" s="158"/>
    </row>
    <row r="36" spans="1:5" ht="15" customHeight="1" x14ac:dyDescent="0.2">
      <c r="A36" s="158"/>
      <c r="B36" s="158"/>
      <c r="C36" s="158"/>
      <c r="D36" s="158"/>
      <c r="E36" s="158"/>
    </row>
    <row r="37" spans="1:5" ht="15" customHeight="1" x14ac:dyDescent="0.2"/>
    <row r="38" spans="1:5" ht="15" customHeight="1" x14ac:dyDescent="0.25">
      <c r="A38" s="37" t="s">
        <v>1</v>
      </c>
      <c r="B38" s="38"/>
      <c r="C38" s="38"/>
      <c r="D38" s="38"/>
      <c r="E38" s="38"/>
    </row>
    <row r="39" spans="1:5" ht="15" customHeight="1" x14ac:dyDescent="0.2">
      <c r="A39" s="39" t="s">
        <v>38</v>
      </c>
      <c r="B39" s="38"/>
      <c r="C39" s="38"/>
      <c r="D39" s="38"/>
      <c r="E39" s="40" t="s">
        <v>141</v>
      </c>
    </row>
    <row r="40" spans="1:5" ht="15" customHeight="1" x14ac:dyDescent="0.25">
      <c r="A40" s="41"/>
      <c r="B40" s="42"/>
      <c r="C40" s="38"/>
      <c r="D40" s="38"/>
      <c r="E40" s="43"/>
    </row>
    <row r="41" spans="1:5" ht="15" customHeight="1" x14ac:dyDescent="0.2">
      <c r="A41" s="59"/>
      <c r="B41" s="59"/>
      <c r="C41" s="46" t="s">
        <v>40</v>
      </c>
      <c r="D41" s="47" t="s">
        <v>41</v>
      </c>
      <c r="E41" s="48" t="s">
        <v>42</v>
      </c>
    </row>
    <row r="42" spans="1:5" ht="15" customHeight="1" x14ac:dyDescent="0.2">
      <c r="A42" s="64"/>
      <c r="B42" s="60"/>
      <c r="C42" s="50"/>
      <c r="D42" s="65" t="s">
        <v>52</v>
      </c>
      <c r="E42" s="52">
        <v>510356</v>
      </c>
    </row>
    <row r="43" spans="1:5" ht="15" customHeight="1" x14ac:dyDescent="0.2">
      <c r="A43" s="64"/>
      <c r="B43" s="53"/>
      <c r="C43" s="54" t="s">
        <v>44</v>
      </c>
      <c r="D43" s="55"/>
      <c r="E43" s="56">
        <f>SUM(E42:E42)</f>
        <v>510356</v>
      </c>
    </row>
    <row r="44" spans="1:5" ht="15" customHeight="1" x14ac:dyDescent="0.2"/>
    <row r="45" spans="1:5" ht="15" customHeight="1" x14ac:dyDescent="0.25">
      <c r="A45" s="41" t="s">
        <v>16</v>
      </c>
    </row>
    <row r="46" spans="1:5" ht="15" customHeight="1" x14ac:dyDescent="0.2">
      <c r="A46" s="71" t="s">
        <v>38</v>
      </c>
      <c r="B46" s="38"/>
      <c r="C46" s="38"/>
      <c r="D46" s="38"/>
      <c r="E46" s="87" t="s">
        <v>141</v>
      </c>
    </row>
    <row r="47" spans="1:5" ht="15" customHeight="1" x14ac:dyDescent="0.25">
      <c r="A47" s="41"/>
      <c r="B47" s="38"/>
      <c r="C47" s="38"/>
      <c r="D47" s="38"/>
      <c r="E47" s="42"/>
    </row>
    <row r="48" spans="1:5" ht="15" customHeight="1" x14ac:dyDescent="0.25">
      <c r="A48" s="41"/>
      <c r="B48" s="38"/>
      <c r="C48" s="46" t="s">
        <v>40</v>
      </c>
      <c r="D48" s="79" t="s">
        <v>45</v>
      </c>
      <c r="E48" s="48" t="s">
        <v>42</v>
      </c>
    </row>
    <row r="49" spans="1:5" ht="15" customHeight="1" x14ac:dyDescent="0.25">
      <c r="A49" s="41"/>
      <c r="B49" s="38"/>
      <c r="C49" s="92">
        <v>3523</v>
      </c>
      <c r="D49" s="61" t="s">
        <v>46</v>
      </c>
      <c r="E49" s="52">
        <v>510356</v>
      </c>
    </row>
    <row r="50" spans="1:5" ht="15" customHeight="1" x14ac:dyDescent="0.25">
      <c r="A50" s="41"/>
      <c r="B50" s="38"/>
      <c r="C50" s="54" t="s">
        <v>44</v>
      </c>
      <c r="D50" s="55"/>
      <c r="E50" s="56">
        <f>SUM(E49:E49)</f>
        <v>510356</v>
      </c>
    </row>
    <row r="51" spans="1:5" ht="15" customHeight="1" x14ac:dyDescent="0.2"/>
    <row r="52" spans="1:5" ht="15" customHeight="1" x14ac:dyDescent="0.2"/>
    <row r="53" spans="1:5" ht="15" customHeight="1" x14ac:dyDescent="0.25">
      <c r="A53" s="35" t="s">
        <v>144</v>
      </c>
    </row>
    <row r="54" spans="1:5" ht="15" customHeight="1" x14ac:dyDescent="0.2">
      <c r="A54" s="156" t="s">
        <v>36</v>
      </c>
      <c r="B54" s="156"/>
      <c r="C54" s="156"/>
      <c r="D54" s="156"/>
      <c r="E54" s="156"/>
    </row>
    <row r="55" spans="1:5" ht="15" customHeight="1" x14ac:dyDescent="0.2">
      <c r="A55" s="158" t="s">
        <v>145</v>
      </c>
      <c r="B55" s="158"/>
      <c r="C55" s="158"/>
      <c r="D55" s="158"/>
      <c r="E55" s="158"/>
    </row>
    <row r="56" spans="1:5" ht="15" customHeight="1" x14ac:dyDescent="0.2">
      <c r="A56" s="158"/>
      <c r="B56" s="158"/>
      <c r="C56" s="158"/>
      <c r="D56" s="158"/>
      <c r="E56" s="158"/>
    </row>
    <row r="57" spans="1:5" ht="15" customHeight="1" x14ac:dyDescent="0.2">
      <c r="A57" s="158"/>
      <c r="B57" s="158"/>
      <c r="C57" s="158"/>
      <c r="D57" s="158"/>
      <c r="E57" s="158"/>
    </row>
    <row r="58" spans="1:5" ht="15" customHeight="1" x14ac:dyDescent="0.2">
      <c r="A58" s="158"/>
      <c r="B58" s="158"/>
      <c r="C58" s="158"/>
      <c r="D58" s="158"/>
      <c r="E58" s="158"/>
    </row>
    <row r="59" spans="1:5" ht="15" customHeight="1" x14ac:dyDescent="0.2">
      <c r="A59" s="158"/>
      <c r="B59" s="158"/>
      <c r="C59" s="158"/>
      <c r="D59" s="158"/>
      <c r="E59" s="158"/>
    </row>
    <row r="60" spans="1:5" ht="15" customHeight="1" x14ac:dyDescent="0.2">
      <c r="A60" s="158"/>
      <c r="B60" s="158"/>
      <c r="C60" s="158"/>
      <c r="D60" s="158"/>
      <c r="E60" s="158"/>
    </row>
    <row r="61" spans="1:5" ht="15" customHeight="1" x14ac:dyDescent="0.2">
      <c r="A61" s="158"/>
      <c r="B61" s="158"/>
      <c r="C61" s="158"/>
      <c r="D61" s="158"/>
      <c r="E61" s="158"/>
    </row>
    <row r="62" spans="1:5" ht="15" customHeight="1" x14ac:dyDescent="0.2"/>
    <row r="63" spans="1:5" ht="15" customHeight="1" x14ac:dyDescent="0.25">
      <c r="A63" s="37" t="s">
        <v>1</v>
      </c>
      <c r="B63" s="38"/>
      <c r="C63" s="38"/>
      <c r="D63" s="38"/>
      <c r="E63" s="38"/>
    </row>
    <row r="64" spans="1:5" ht="15" customHeight="1" x14ac:dyDescent="0.2">
      <c r="A64" s="39" t="s">
        <v>38</v>
      </c>
      <c r="B64" s="38"/>
      <c r="C64" s="38"/>
      <c r="D64" s="38"/>
      <c r="E64" s="40" t="s">
        <v>51</v>
      </c>
    </row>
    <row r="65" spans="1:5" ht="15" customHeight="1" x14ac:dyDescent="0.25">
      <c r="A65" s="41"/>
      <c r="B65" s="42"/>
      <c r="C65" s="38"/>
      <c r="D65" s="38"/>
      <c r="E65" s="43"/>
    </row>
    <row r="66" spans="1:5" ht="15" customHeight="1" x14ac:dyDescent="0.2">
      <c r="A66" s="59"/>
      <c r="B66" s="59"/>
      <c r="C66" s="46" t="s">
        <v>40</v>
      </c>
      <c r="D66" s="47" t="s">
        <v>41</v>
      </c>
      <c r="E66" s="48" t="s">
        <v>42</v>
      </c>
    </row>
    <row r="67" spans="1:5" ht="15" customHeight="1" x14ac:dyDescent="0.2">
      <c r="A67" s="64"/>
      <c r="B67" s="60"/>
      <c r="C67" s="50"/>
      <c r="D67" s="65" t="s">
        <v>52</v>
      </c>
      <c r="E67" s="52">
        <v>324536.09999999998</v>
      </c>
    </row>
    <row r="68" spans="1:5" ht="15" customHeight="1" x14ac:dyDescent="0.2">
      <c r="A68" s="64"/>
      <c r="B68" s="53"/>
      <c r="C68" s="54" t="s">
        <v>44</v>
      </c>
      <c r="D68" s="55"/>
      <c r="E68" s="56">
        <f>SUM(E67:E67)</f>
        <v>324536.09999999998</v>
      </c>
    </row>
    <row r="69" spans="1:5" ht="15" customHeight="1" x14ac:dyDescent="0.2"/>
    <row r="70" spans="1:5" ht="15" customHeight="1" x14ac:dyDescent="0.25">
      <c r="A70" s="41" t="s">
        <v>16</v>
      </c>
      <c r="B70" s="38"/>
      <c r="C70" s="38"/>
      <c r="D70" s="38"/>
      <c r="E70" s="38"/>
    </row>
    <row r="71" spans="1:5" ht="15" customHeight="1" x14ac:dyDescent="0.2">
      <c r="A71" s="39" t="s">
        <v>38</v>
      </c>
      <c r="B71" s="38"/>
      <c r="C71" s="38"/>
      <c r="D71" s="38"/>
      <c r="E71" s="40" t="s">
        <v>51</v>
      </c>
    </row>
    <row r="72" spans="1:5" ht="15" customHeight="1" x14ac:dyDescent="0.25">
      <c r="A72" s="41"/>
      <c r="B72" s="42"/>
      <c r="C72" s="38"/>
      <c r="D72" s="38"/>
      <c r="E72" s="43"/>
    </row>
    <row r="73" spans="1:5" ht="15" customHeight="1" x14ac:dyDescent="0.2">
      <c r="A73" s="44"/>
      <c r="B73" s="59"/>
      <c r="C73" s="46" t="s">
        <v>40</v>
      </c>
      <c r="D73" s="47" t="s">
        <v>45</v>
      </c>
      <c r="E73" s="48" t="s">
        <v>42</v>
      </c>
    </row>
    <row r="74" spans="1:5" ht="15" customHeight="1" x14ac:dyDescent="0.2">
      <c r="A74" s="64"/>
      <c r="B74" s="60"/>
      <c r="C74" s="50">
        <v>3141</v>
      </c>
      <c r="D74" s="67" t="s">
        <v>60</v>
      </c>
      <c r="E74" s="52">
        <f>48680.43+275855.67</f>
        <v>324536.09999999998</v>
      </c>
    </row>
    <row r="75" spans="1:5" ht="15" customHeight="1" x14ac:dyDescent="0.2">
      <c r="A75" s="53"/>
      <c r="B75" s="66"/>
      <c r="C75" s="54" t="s">
        <v>44</v>
      </c>
      <c r="D75" s="55"/>
      <c r="E75" s="56">
        <f>SUM(E74:E74)</f>
        <v>324536.09999999998</v>
      </c>
    </row>
    <row r="76" spans="1:5" ht="15" customHeight="1" x14ac:dyDescent="0.2"/>
    <row r="77" spans="1:5" ht="15" customHeight="1" x14ac:dyDescent="0.2"/>
    <row r="78" spans="1:5" ht="15" customHeight="1" x14ac:dyDescent="0.25">
      <c r="A78" s="35" t="s">
        <v>146</v>
      </c>
    </row>
    <row r="79" spans="1:5" ht="15" customHeight="1" x14ac:dyDescent="0.2">
      <c r="A79" s="161" t="s">
        <v>72</v>
      </c>
      <c r="B79" s="161"/>
      <c r="C79" s="161"/>
      <c r="D79" s="161"/>
      <c r="E79" s="161"/>
    </row>
    <row r="80" spans="1:5" ht="15" customHeight="1" x14ac:dyDescent="0.2">
      <c r="A80" s="157" t="s">
        <v>147</v>
      </c>
      <c r="B80" s="157"/>
      <c r="C80" s="157"/>
      <c r="D80" s="157"/>
      <c r="E80" s="157"/>
    </row>
    <row r="81" spans="1:5" ht="15" customHeight="1" x14ac:dyDescent="0.2">
      <c r="A81" s="157"/>
      <c r="B81" s="157"/>
      <c r="C81" s="157"/>
      <c r="D81" s="157"/>
      <c r="E81" s="157"/>
    </row>
    <row r="82" spans="1:5" ht="15" customHeight="1" x14ac:dyDescent="0.2">
      <c r="A82" s="157"/>
      <c r="B82" s="157"/>
      <c r="C82" s="157"/>
      <c r="D82" s="157"/>
      <c r="E82" s="157"/>
    </row>
    <row r="83" spans="1:5" ht="15" customHeight="1" x14ac:dyDescent="0.2">
      <c r="A83" s="157"/>
      <c r="B83" s="157"/>
      <c r="C83" s="157"/>
      <c r="D83" s="157"/>
      <c r="E83" s="157"/>
    </row>
    <row r="84" spans="1:5" ht="15" customHeight="1" x14ac:dyDescent="0.2">
      <c r="A84" s="157"/>
      <c r="B84" s="157"/>
      <c r="C84" s="157"/>
      <c r="D84" s="157"/>
      <c r="E84" s="157"/>
    </row>
    <row r="85" spans="1:5" ht="15" customHeight="1" x14ac:dyDescent="0.2">
      <c r="A85" s="157"/>
      <c r="B85" s="157"/>
      <c r="C85" s="157"/>
      <c r="D85" s="157"/>
      <c r="E85" s="157"/>
    </row>
    <row r="86" spans="1:5" ht="15" customHeight="1" x14ac:dyDescent="0.2">
      <c r="A86" s="157"/>
      <c r="B86" s="157"/>
      <c r="C86" s="157"/>
      <c r="D86" s="157"/>
      <c r="E86" s="157"/>
    </row>
    <row r="87" spans="1:5" ht="15" customHeight="1" x14ac:dyDescent="0.2">
      <c r="A87" s="157"/>
      <c r="B87" s="157"/>
      <c r="C87" s="157"/>
      <c r="D87" s="157"/>
      <c r="E87" s="157"/>
    </row>
    <row r="88" spans="1:5" ht="15" customHeight="1" x14ac:dyDescent="0.2">
      <c r="A88" s="110"/>
      <c r="B88" s="122"/>
      <c r="C88" s="110"/>
      <c r="D88" s="110"/>
      <c r="E88" s="110"/>
    </row>
    <row r="89" spans="1:5" ht="15" customHeight="1" x14ac:dyDescent="0.25">
      <c r="A89" s="37" t="s">
        <v>1</v>
      </c>
      <c r="B89" s="123"/>
      <c r="C89" s="77"/>
      <c r="D89" s="77"/>
      <c r="E89" s="77"/>
    </row>
    <row r="90" spans="1:5" ht="15" customHeight="1" x14ac:dyDescent="0.2">
      <c r="A90" s="39" t="s">
        <v>38</v>
      </c>
      <c r="B90" s="77"/>
      <c r="C90" s="77"/>
      <c r="D90" s="77"/>
      <c r="E90" s="87" t="s">
        <v>93</v>
      </c>
    </row>
    <row r="91" spans="1:5" ht="15" customHeight="1" x14ac:dyDescent="0.25">
      <c r="A91" s="42"/>
      <c r="B91" s="124"/>
      <c r="C91" s="38"/>
      <c r="D91" s="38"/>
      <c r="E91" s="43"/>
    </row>
    <row r="92" spans="1:5" ht="15" customHeight="1" x14ac:dyDescent="0.25">
      <c r="A92" s="42"/>
      <c r="B92" s="124"/>
      <c r="C92" s="46" t="s">
        <v>40</v>
      </c>
      <c r="D92" s="47" t="s">
        <v>41</v>
      </c>
      <c r="E92" s="80" t="s">
        <v>42</v>
      </c>
    </row>
    <row r="93" spans="1:5" ht="15" customHeight="1" x14ac:dyDescent="0.25">
      <c r="A93" s="42"/>
      <c r="B93" s="124"/>
      <c r="C93" s="50"/>
      <c r="D93" s="65" t="s">
        <v>52</v>
      </c>
      <c r="E93" s="52">
        <v>99618.29</v>
      </c>
    </row>
    <row r="94" spans="1:5" ht="15" customHeight="1" x14ac:dyDescent="0.25">
      <c r="A94" s="42"/>
      <c r="B94" s="124"/>
      <c r="C94" s="50"/>
      <c r="D94" s="65" t="s">
        <v>52</v>
      </c>
      <c r="E94" s="52">
        <v>240773.57</v>
      </c>
    </row>
    <row r="95" spans="1:5" ht="15" customHeight="1" x14ac:dyDescent="0.25">
      <c r="A95" s="42"/>
      <c r="B95" s="124"/>
      <c r="C95" s="54" t="s">
        <v>44</v>
      </c>
      <c r="D95" s="55"/>
      <c r="E95" s="56">
        <f>SUM(E93:E94)</f>
        <v>340391.86</v>
      </c>
    </row>
    <row r="96" spans="1:5" ht="15" customHeight="1" x14ac:dyDescent="0.2"/>
    <row r="97" spans="1:7" ht="15" customHeight="1" x14ac:dyDescent="0.25">
      <c r="A97" s="37" t="s">
        <v>16</v>
      </c>
    </row>
    <row r="98" spans="1:7" ht="15" customHeight="1" x14ac:dyDescent="0.2">
      <c r="A98" s="71" t="s">
        <v>74</v>
      </c>
      <c r="B98" s="38"/>
      <c r="C98" s="38"/>
      <c r="D98" s="38"/>
      <c r="E98" s="40" t="s">
        <v>75</v>
      </c>
    </row>
    <row r="99" spans="1:7" ht="15" customHeight="1" x14ac:dyDescent="0.2"/>
    <row r="100" spans="1:7" ht="15" customHeight="1" x14ac:dyDescent="0.2">
      <c r="C100" s="46" t="s">
        <v>40</v>
      </c>
      <c r="D100" s="79" t="s">
        <v>45</v>
      </c>
      <c r="E100" s="48" t="s">
        <v>42</v>
      </c>
    </row>
    <row r="101" spans="1:7" ht="15" customHeight="1" x14ac:dyDescent="0.2">
      <c r="C101" s="92">
        <v>6172</v>
      </c>
      <c r="D101" s="61" t="s">
        <v>47</v>
      </c>
      <c r="E101" s="125">
        <f>170333.82+42242.79+15330.04</f>
        <v>227906.65000000002</v>
      </c>
    </row>
    <row r="102" spans="1:7" ht="15" customHeight="1" x14ac:dyDescent="0.2">
      <c r="C102" s="92">
        <v>6172</v>
      </c>
      <c r="D102" s="61" t="s">
        <v>46</v>
      </c>
      <c r="E102" s="125">
        <f>4693.11+1811.41</f>
        <v>6504.5199999999995</v>
      </c>
    </row>
    <row r="103" spans="1:7" ht="15" customHeight="1" x14ac:dyDescent="0.2">
      <c r="C103" s="54" t="s">
        <v>44</v>
      </c>
      <c r="D103" s="55"/>
      <c r="E103" s="56">
        <f>SUM(E101:E102)</f>
        <v>234411.17</v>
      </c>
    </row>
    <row r="104" spans="1:7" ht="15" customHeight="1" x14ac:dyDescent="0.2"/>
    <row r="105" spans="1:7" ht="15" customHeight="1" x14ac:dyDescent="0.25">
      <c r="A105" s="41" t="s">
        <v>16</v>
      </c>
      <c r="B105" s="38"/>
      <c r="C105" s="38"/>
      <c r="D105" s="38"/>
      <c r="E105" s="38"/>
    </row>
    <row r="106" spans="1:7" ht="15" customHeight="1" x14ac:dyDescent="0.2">
      <c r="A106" s="78" t="s">
        <v>77</v>
      </c>
      <c r="B106" s="38"/>
      <c r="C106" s="38"/>
      <c r="D106" s="38"/>
      <c r="E106" s="40" t="s">
        <v>78</v>
      </c>
    </row>
    <row r="107" spans="1:7" ht="15" customHeight="1" x14ac:dyDescent="0.25">
      <c r="A107" s="41"/>
      <c r="B107" s="42"/>
      <c r="C107" s="38"/>
      <c r="D107" s="38"/>
      <c r="E107" s="43"/>
    </row>
    <row r="108" spans="1:7" ht="15" customHeight="1" x14ac:dyDescent="0.2">
      <c r="A108" s="59"/>
      <c r="B108" s="59"/>
      <c r="C108" s="46" t="s">
        <v>40</v>
      </c>
      <c r="D108" s="79" t="s">
        <v>45</v>
      </c>
      <c r="E108" s="80" t="s">
        <v>42</v>
      </c>
    </row>
    <row r="109" spans="1:7" ht="15" customHeight="1" x14ac:dyDescent="0.2">
      <c r="A109" s="81"/>
      <c r="B109" s="60"/>
      <c r="C109" s="82">
        <v>6409</v>
      </c>
      <c r="D109" s="61" t="s">
        <v>79</v>
      </c>
      <c r="E109" s="83">
        <v>99618.29</v>
      </c>
    </row>
    <row r="110" spans="1:7" ht="15" customHeight="1" x14ac:dyDescent="0.2">
      <c r="A110" s="81"/>
      <c r="B110" s="60"/>
      <c r="C110" s="82">
        <v>6409</v>
      </c>
      <c r="D110" s="61" t="s">
        <v>79</v>
      </c>
      <c r="E110" s="83">
        <v>6362.4</v>
      </c>
    </row>
    <row r="111" spans="1:7" ht="15" customHeight="1" x14ac:dyDescent="0.2">
      <c r="A111" s="84"/>
      <c r="B111" s="85"/>
      <c r="C111" s="54" t="s">
        <v>44</v>
      </c>
      <c r="D111" s="55"/>
      <c r="E111" s="56">
        <f>SUM(E109:E110)</f>
        <v>105980.68999999999</v>
      </c>
      <c r="G111" s="36">
        <f>+E103+E111</f>
        <v>340391.86</v>
      </c>
    </row>
    <row r="112" spans="1:7" ht="15" customHeight="1" x14ac:dyDescent="0.2"/>
    <row r="113" spans="1:5" ht="15" customHeight="1" x14ac:dyDescent="0.2"/>
    <row r="114" spans="1:5" ht="15" customHeight="1" x14ac:dyDescent="0.25">
      <c r="A114" s="35" t="s">
        <v>148</v>
      </c>
    </row>
    <row r="115" spans="1:5" ht="15" customHeight="1" x14ac:dyDescent="0.2">
      <c r="A115" s="161" t="s">
        <v>72</v>
      </c>
      <c r="B115" s="161"/>
      <c r="C115" s="161"/>
      <c r="D115" s="161"/>
      <c r="E115" s="161"/>
    </row>
    <row r="116" spans="1:5" ht="15" customHeight="1" x14ac:dyDescent="0.2">
      <c r="A116" s="157" t="s">
        <v>248</v>
      </c>
      <c r="B116" s="157"/>
      <c r="C116" s="157"/>
      <c r="D116" s="157"/>
      <c r="E116" s="157"/>
    </row>
    <row r="117" spans="1:5" ht="15" customHeight="1" x14ac:dyDescent="0.2">
      <c r="A117" s="157"/>
      <c r="B117" s="157"/>
      <c r="C117" s="157"/>
      <c r="D117" s="157"/>
      <c r="E117" s="157"/>
    </row>
    <row r="118" spans="1:5" ht="15" customHeight="1" x14ac:dyDescent="0.2">
      <c r="A118" s="157"/>
      <c r="B118" s="157"/>
      <c r="C118" s="157"/>
      <c r="D118" s="157"/>
      <c r="E118" s="157"/>
    </row>
    <row r="119" spans="1:5" ht="15" customHeight="1" x14ac:dyDescent="0.2">
      <c r="A119" s="157"/>
      <c r="B119" s="157"/>
      <c r="C119" s="157"/>
      <c r="D119" s="157"/>
      <c r="E119" s="157"/>
    </row>
    <row r="120" spans="1:5" ht="15" customHeight="1" x14ac:dyDescent="0.2">
      <c r="A120" s="157"/>
      <c r="B120" s="157"/>
      <c r="C120" s="157"/>
      <c r="D120" s="157"/>
      <c r="E120" s="157"/>
    </row>
    <row r="121" spans="1:5" ht="15" customHeight="1" x14ac:dyDescent="0.2">
      <c r="A121" s="157"/>
      <c r="B121" s="157"/>
      <c r="C121" s="157"/>
      <c r="D121" s="157"/>
      <c r="E121" s="157"/>
    </row>
    <row r="122" spans="1:5" ht="15" customHeight="1" x14ac:dyDescent="0.2">
      <c r="A122" s="157"/>
      <c r="B122" s="157"/>
      <c r="C122" s="157"/>
      <c r="D122" s="157"/>
      <c r="E122" s="157"/>
    </row>
    <row r="123" spans="1:5" ht="15" customHeight="1" x14ac:dyDescent="0.2">
      <c r="A123" s="157"/>
      <c r="B123" s="157"/>
      <c r="C123" s="157"/>
      <c r="D123" s="157"/>
      <c r="E123" s="157"/>
    </row>
    <row r="124" spans="1:5" ht="15" customHeight="1" x14ac:dyDescent="0.2">
      <c r="A124" s="86"/>
      <c r="B124" s="86"/>
      <c r="C124" s="86"/>
      <c r="D124" s="86"/>
      <c r="E124" s="86"/>
    </row>
    <row r="125" spans="1:5" ht="15" customHeight="1" x14ac:dyDescent="0.25">
      <c r="A125" s="41" t="s">
        <v>1</v>
      </c>
      <c r="B125" s="38"/>
      <c r="C125" s="38"/>
      <c r="D125" s="38"/>
      <c r="E125" s="38"/>
    </row>
    <row r="126" spans="1:5" ht="15" customHeight="1" x14ac:dyDescent="0.2">
      <c r="A126" s="78" t="s">
        <v>77</v>
      </c>
      <c r="E126" t="s">
        <v>78</v>
      </c>
    </row>
    <row r="127" spans="1:5" ht="15" customHeight="1" x14ac:dyDescent="0.25">
      <c r="B127" s="41"/>
      <c r="C127" s="38"/>
      <c r="D127" s="38"/>
      <c r="E127" s="43"/>
    </row>
    <row r="128" spans="1:5" ht="15" customHeight="1" x14ac:dyDescent="0.2">
      <c r="A128" s="59"/>
      <c r="B128" s="59"/>
      <c r="C128" s="46" t="s">
        <v>40</v>
      </c>
      <c r="D128" s="47" t="s">
        <v>41</v>
      </c>
      <c r="E128" s="48" t="s">
        <v>42</v>
      </c>
    </row>
    <row r="129" spans="1:7" ht="15" customHeight="1" x14ac:dyDescent="0.2">
      <c r="A129" s="81"/>
      <c r="B129" s="75"/>
      <c r="C129" s="92"/>
      <c r="D129" s="65" t="s">
        <v>149</v>
      </c>
      <c r="E129" s="76">
        <f>477355.17+7047298.13+292868.4</f>
        <v>7817521.7000000002</v>
      </c>
    </row>
    <row r="130" spans="1:7" ht="15" customHeight="1" x14ac:dyDescent="0.2">
      <c r="A130" s="81"/>
      <c r="B130" s="75"/>
      <c r="C130" s="95" t="s">
        <v>44</v>
      </c>
      <c r="D130" s="99"/>
      <c r="E130" s="100">
        <f>SUM(E129:E129)</f>
        <v>7817521.7000000002</v>
      </c>
    </row>
    <row r="131" spans="1:7" ht="15" customHeight="1" x14ac:dyDescent="0.2"/>
    <row r="132" spans="1:7" ht="15" customHeight="1" x14ac:dyDescent="0.25">
      <c r="A132" s="41" t="s">
        <v>1</v>
      </c>
      <c r="B132" s="38"/>
      <c r="C132" s="38"/>
      <c r="D132" s="38"/>
      <c r="E132" s="38"/>
    </row>
    <row r="133" spans="1:7" ht="15" customHeight="1" x14ac:dyDescent="0.2">
      <c r="A133" s="78" t="s">
        <v>77</v>
      </c>
      <c r="E133" t="s">
        <v>78</v>
      </c>
    </row>
    <row r="134" spans="1:7" ht="15" customHeight="1" x14ac:dyDescent="0.25">
      <c r="B134" s="41"/>
      <c r="C134" s="38"/>
      <c r="D134" s="38"/>
      <c r="E134" s="43"/>
    </row>
    <row r="135" spans="1:7" ht="15" customHeight="1" x14ac:dyDescent="0.2">
      <c r="A135" s="59"/>
      <c r="B135" s="59"/>
      <c r="C135" s="46" t="s">
        <v>40</v>
      </c>
      <c r="D135" s="47" t="s">
        <v>41</v>
      </c>
      <c r="E135" s="48" t="s">
        <v>42</v>
      </c>
    </row>
    <row r="136" spans="1:7" ht="15" customHeight="1" x14ac:dyDescent="0.2">
      <c r="A136" s="81"/>
      <c r="B136" s="75"/>
      <c r="C136" s="92"/>
      <c r="D136" s="65" t="s">
        <v>150</v>
      </c>
      <c r="E136" s="76">
        <f>4057518.89+238677.58</f>
        <v>4296196.47</v>
      </c>
    </row>
    <row r="137" spans="1:7" ht="15" customHeight="1" x14ac:dyDescent="0.2">
      <c r="A137" s="81"/>
      <c r="B137" s="75"/>
      <c r="C137" s="95" t="s">
        <v>44</v>
      </c>
      <c r="D137" s="99"/>
      <c r="E137" s="100">
        <f>SUM(E136:E136)</f>
        <v>4296196.47</v>
      </c>
      <c r="G137" s="36">
        <f>+E130+E137</f>
        <v>12113718.17</v>
      </c>
    </row>
    <row r="138" spans="1:7" ht="15" customHeight="1" x14ac:dyDescent="0.2"/>
    <row r="139" spans="1:7" ht="15" customHeight="1" x14ac:dyDescent="0.25">
      <c r="A139" s="37" t="s">
        <v>16</v>
      </c>
      <c r="B139" s="77"/>
      <c r="C139" s="77"/>
      <c r="D139" s="42"/>
      <c r="E139" s="42"/>
    </row>
    <row r="140" spans="1:7" ht="15" customHeight="1" x14ac:dyDescent="0.2">
      <c r="A140" s="71" t="s">
        <v>82</v>
      </c>
      <c r="B140" s="38"/>
      <c r="C140" s="38"/>
      <c r="D140" s="38"/>
      <c r="E140" s="40" t="s">
        <v>84</v>
      </c>
    </row>
    <row r="141" spans="1:7" ht="15" customHeight="1" x14ac:dyDescent="0.2">
      <c r="A141" s="90"/>
      <c r="B141" s="102"/>
      <c r="C141" s="77"/>
      <c r="D141" s="90"/>
      <c r="E141" s="91"/>
    </row>
    <row r="142" spans="1:7" ht="15" customHeight="1" x14ac:dyDescent="0.2">
      <c r="B142" s="59"/>
      <c r="C142" s="48" t="s">
        <v>40</v>
      </c>
      <c r="D142" s="79" t="s">
        <v>45</v>
      </c>
      <c r="E142" s="48" t="s">
        <v>42</v>
      </c>
    </row>
    <row r="143" spans="1:7" ht="15" customHeight="1" x14ac:dyDescent="0.2">
      <c r="B143" s="107"/>
      <c r="C143" s="92">
        <v>2212</v>
      </c>
      <c r="D143" s="61" t="s">
        <v>53</v>
      </c>
      <c r="E143" s="76">
        <v>4296196.47</v>
      </c>
    </row>
    <row r="144" spans="1:7" ht="15" customHeight="1" x14ac:dyDescent="0.2">
      <c r="B144" s="107"/>
      <c r="C144" s="92">
        <v>2212</v>
      </c>
      <c r="D144" s="61" t="s">
        <v>53</v>
      </c>
      <c r="E144" s="76">
        <f>7524653.3+195693.3+83623.1+13552</f>
        <v>7817521.6999999993</v>
      </c>
    </row>
    <row r="145" spans="1:5" ht="15" customHeight="1" x14ac:dyDescent="0.2">
      <c r="B145" s="66"/>
      <c r="C145" s="95" t="s">
        <v>44</v>
      </c>
      <c r="D145" s="96"/>
      <c r="E145" s="97">
        <f>SUM(E143:E144)</f>
        <v>12113718.169999998</v>
      </c>
    </row>
    <row r="146" spans="1:5" ht="15" customHeight="1" x14ac:dyDescent="0.2"/>
    <row r="147" spans="1:5" ht="15" customHeight="1" x14ac:dyDescent="0.2"/>
    <row r="148" spans="1:5" ht="15" customHeight="1" x14ac:dyDescent="0.25">
      <c r="A148" s="35" t="s">
        <v>151</v>
      </c>
    </row>
    <row r="149" spans="1:5" ht="15" customHeight="1" x14ac:dyDescent="0.2">
      <c r="A149" s="161" t="s">
        <v>72</v>
      </c>
      <c r="B149" s="161"/>
      <c r="C149" s="161"/>
      <c r="D149" s="161"/>
      <c r="E149" s="161"/>
    </row>
    <row r="150" spans="1:5" ht="15" customHeight="1" x14ac:dyDescent="0.2">
      <c r="A150" s="157" t="s">
        <v>249</v>
      </c>
      <c r="B150" s="157"/>
      <c r="C150" s="157"/>
      <c r="D150" s="157"/>
      <c r="E150" s="157"/>
    </row>
    <row r="151" spans="1:5" ht="15" customHeight="1" x14ac:dyDescent="0.2">
      <c r="A151" s="157"/>
      <c r="B151" s="157"/>
      <c r="C151" s="157"/>
      <c r="D151" s="157"/>
      <c r="E151" s="157"/>
    </row>
    <row r="152" spans="1:5" ht="15" customHeight="1" x14ac:dyDescent="0.2">
      <c r="A152" s="157"/>
      <c r="B152" s="157"/>
      <c r="C152" s="157"/>
      <c r="D152" s="157"/>
      <c r="E152" s="157"/>
    </row>
    <row r="153" spans="1:5" ht="15" customHeight="1" x14ac:dyDescent="0.2">
      <c r="A153" s="157"/>
      <c r="B153" s="157"/>
      <c r="C153" s="157"/>
      <c r="D153" s="157"/>
      <c r="E153" s="157"/>
    </row>
    <row r="154" spans="1:5" ht="15" customHeight="1" x14ac:dyDescent="0.2">
      <c r="A154" s="157"/>
      <c r="B154" s="157"/>
      <c r="C154" s="157"/>
      <c r="D154" s="157"/>
      <c r="E154" s="157"/>
    </row>
    <row r="155" spans="1:5" ht="15" customHeight="1" x14ac:dyDescent="0.2">
      <c r="A155" s="157"/>
      <c r="B155" s="157"/>
      <c r="C155" s="157"/>
      <c r="D155" s="157"/>
      <c r="E155" s="157"/>
    </row>
    <row r="156" spans="1:5" ht="15" customHeight="1" x14ac:dyDescent="0.2">
      <c r="A156" s="157"/>
      <c r="B156" s="157"/>
      <c r="C156" s="157"/>
      <c r="D156" s="157"/>
      <c r="E156" s="157"/>
    </row>
    <row r="157" spans="1:5" ht="15" customHeight="1" x14ac:dyDescent="0.2">
      <c r="A157" s="86"/>
      <c r="B157" s="86"/>
      <c r="C157" s="86"/>
      <c r="D157" s="86"/>
      <c r="E157" s="86"/>
    </row>
    <row r="158" spans="1:5" ht="15" customHeight="1" x14ac:dyDescent="0.25">
      <c r="A158" s="41" t="s">
        <v>1</v>
      </c>
      <c r="B158" s="38"/>
      <c r="C158" s="38"/>
      <c r="D158" s="38"/>
      <c r="E158" s="38"/>
    </row>
    <row r="159" spans="1:5" ht="15" customHeight="1" x14ac:dyDescent="0.2">
      <c r="A159" s="78" t="s">
        <v>77</v>
      </c>
      <c r="E159" t="s">
        <v>78</v>
      </c>
    </row>
    <row r="160" spans="1:5" ht="15" customHeight="1" x14ac:dyDescent="0.25">
      <c r="B160" s="41"/>
      <c r="C160" s="38"/>
      <c r="D160" s="38"/>
      <c r="E160" s="43"/>
    </row>
    <row r="161" spans="1:5" ht="15" customHeight="1" x14ac:dyDescent="0.2">
      <c r="A161" s="59"/>
      <c r="B161" s="59"/>
      <c r="C161" s="46" t="s">
        <v>40</v>
      </c>
      <c r="D161" s="47" t="s">
        <v>41</v>
      </c>
      <c r="E161" s="48" t="s">
        <v>42</v>
      </c>
    </row>
    <row r="162" spans="1:5" ht="15" customHeight="1" x14ac:dyDescent="0.2">
      <c r="A162" s="81"/>
      <c r="B162" s="75"/>
      <c r="C162" s="92"/>
      <c r="D162" s="65" t="s">
        <v>150</v>
      </c>
      <c r="E162" s="76">
        <v>552678.56000000006</v>
      </c>
    </row>
    <row r="163" spans="1:5" ht="15" customHeight="1" x14ac:dyDescent="0.2">
      <c r="A163" s="81"/>
      <c r="B163" s="75"/>
      <c r="C163" s="95" t="s">
        <v>44</v>
      </c>
      <c r="D163" s="99"/>
      <c r="E163" s="100">
        <f>SUM(E162:E162)</f>
        <v>552678.56000000006</v>
      </c>
    </row>
    <row r="164" spans="1:5" ht="15" customHeight="1" x14ac:dyDescent="0.2"/>
    <row r="165" spans="1:5" ht="15" customHeight="1" x14ac:dyDescent="0.25">
      <c r="A165" s="37" t="s">
        <v>16</v>
      </c>
      <c r="B165" s="77"/>
      <c r="C165" s="77"/>
      <c r="D165" s="42"/>
      <c r="E165" s="42"/>
    </row>
    <row r="166" spans="1:5" ht="15" customHeight="1" x14ac:dyDescent="0.2">
      <c r="A166" s="71" t="s">
        <v>82</v>
      </c>
      <c r="B166" s="38"/>
      <c r="C166" s="38"/>
      <c r="D166" s="38"/>
      <c r="E166" s="40" t="s">
        <v>84</v>
      </c>
    </row>
    <row r="167" spans="1:5" ht="15" customHeight="1" x14ac:dyDescent="0.2">
      <c r="A167" s="90"/>
      <c r="B167" s="102"/>
      <c r="C167" s="77"/>
      <c r="D167" s="90"/>
      <c r="E167" s="91"/>
    </row>
    <row r="168" spans="1:5" ht="15" customHeight="1" x14ac:dyDescent="0.2">
      <c r="B168" s="59"/>
      <c r="C168" s="48" t="s">
        <v>40</v>
      </c>
      <c r="D168" s="79" t="s">
        <v>45</v>
      </c>
      <c r="E168" s="48" t="s">
        <v>42</v>
      </c>
    </row>
    <row r="169" spans="1:5" ht="15" customHeight="1" x14ac:dyDescent="0.2">
      <c r="B169" s="107"/>
      <c r="C169" s="92">
        <v>2212</v>
      </c>
      <c r="D169" s="61" t="s">
        <v>53</v>
      </c>
      <c r="E169" s="76">
        <f>521974.2+30704.36</f>
        <v>552678.56000000006</v>
      </c>
    </row>
    <row r="170" spans="1:5" ht="15" customHeight="1" x14ac:dyDescent="0.2">
      <c r="B170" s="66"/>
      <c r="C170" s="95" t="s">
        <v>44</v>
      </c>
      <c r="D170" s="96"/>
      <c r="E170" s="100">
        <f>SUM(E169:E169)</f>
        <v>552678.56000000006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35" t="s">
        <v>152</v>
      </c>
    </row>
    <row r="174" spans="1:5" ht="15" customHeight="1" x14ac:dyDescent="0.2">
      <c r="A174" s="161" t="s">
        <v>72</v>
      </c>
      <c r="B174" s="161"/>
      <c r="C174" s="161"/>
      <c r="D174" s="161"/>
      <c r="E174" s="161"/>
    </row>
    <row r="175" spans="1:5" ht="15" customHeight="1" x14ac:dyDescent="0.2">
      <c r="A175" s="157" t="s">
        <v>250</v>
      </c>
      <c r="B175" s="157"/>
      <c r="C175" s="157"/>
      <c r="D175" s="157"/>
      <c r="E175" s="157"/>
    </row>
    <row r="176" spans="1:5" ht="15" customHeight="1" x14ac:dyDescent="0.2">
      <c r="A176" s="157"/>
      <c r="B176" s="157"/>
      <c r="C176" s="157"/>
      <c r="D176" s="157"/>
      <c r="E176" s="157"/>
    </row>
    <row r="177" spans="1:5" ht="15" customHeight="1" x14ac:dyDescent="0.2">
      <c r="A177" s="157"/>
      <c r="B177" s="157"/>
      <c r="C177" s="157"/>
      <c r="D177" s="157"/>
      <c r="E177" s="157"/>
    </row>
    <row r="178" spans="1:5" ht="15" customHeight="1" x14ac:dyDescent="0.2">
      <c r="A178" s="157"/>
      <c r="B178" s="157"/>
      <c r="C178" s="157"/>
      <c r="D178" s="157"/>
      <c r="E178" s="157"/>
    </row>
    <row r="179" spans="1:5" ht="15" customHeight="1" x14ac:dyDescent="0.2">
      <c r="A179" s="157"/>
      <c r="B179" s="157"/>
      <c r="C179" s="157"/>
      <c r="D179" s="157"/>
      <c r="E179" s="157"/>
    </row>
    <row r="180" spans="1:5" ht="15" customHeight="1" x14ac:dyDescent="0.2">
      <c r="A180" s="157"/>
      <c r="B180" s="157"/>
      <c r="C180" s="157"/>
      <c r="D180" s="157"/>
      <c r="E180" s="157"/>
    </row>
    <row r="181" spans="1:5" ht="15" customHeight="1" x14ac:dyDescent="0.2">
      <c r="A181" s="157"/>
      <c r="B181" s="157"/>
      <c r="C181" s="157"/>
      <c r="D181" s="157"/>
      <c r="E181" s="157"/>
    </row>
    <row r="182" spans="1:5" ht="15" customHeight="1" x14ac:dyDescent="0.2">
      <c r="A182" s="86"/>
      <c r="B182" s="86"/>
      <c r="C182" s="86"/>
      <c r="D182" s="86"/>
      <c r="E182" s="86"/>
    </row>
    <row r="183" spans="1:5" ht="15" customHeight="1" x14ac:dyDescent="0.25">
      <c r="A183" s="41" t="s">
        <v>1</v>
      </c>
      <c r="B183" s="38"/>
      <c r="C183" s="38"/>
      <c r="D183" s="38"/>
      <c r="E183" s="38"/>
    </row>
    <row r="184" spans="1:5" ht="15" customHeight="1" x14ac:dyDescent="0.2">
      <c r="A184" s="78" t="s">
        <v>77</v>
      </c>
      <c r="E184" t="s">
        <v>78</v>
      </c>
    </row>
    <row r="185" spans="1:5" ht="15" customHeight="1" x14ac:dyDescent="0.25">
      <c r="B185" s="41"/>
      <c r="C185" s="38"/>
      <c r="D185" s="38"/>
      <c r="E185" s="43"/>
    </row>
    <row r="186" spans="1:5" ht="15" customHeight="1" x14ac:dyDescent="0.2">
      <c r="A186" s="59"/>
      <c r="B186" s="59"/>
      <c r="C186" s="46" t="s">
        <v>40</v>
      </c>
      <c r="D186" s="47" t="s">
        <v>41</v>
      </c>
      <c r="E186" s="48" t="s">
        <v>42</v>
      </c>
    </row>
    <row r="187" spans="1:5" ht="15" customHeight="1" x14ac:dyDescent="0.2">
      <c r="A187" s="81"/>
      <c r="B187" s="75"/>
      <c r="C187" s="92"/>
      <c r="D187" s="65" t="s">
        <v>150</v>
      </c>
      <c r="E187" s="76">
        <v>511957.29</v>
      </c>
    </row>
    <row r="188" spans="1:5" ht="15" customHeight="1" x14ac:dyDescent="0.2">
      <c r="A188" s="81"/>
      <c r="B188" s="75"/>
      <c r="C188" s="95" t="s">
        <v>44</v>
      </c>
      <c r="D188" s="99"/>
      <c r="E188" s="100">
        <f>SUM(E187:E187)</f>
        <v>511957.29</v>
      </c>
    </row>
    <row r="189" spans="1:5" ht="15" customHeight="1" x14ac:dyDescent="0.2"/>
    <row r="190" spans="1:5" ht="15" customHeight="1" x14ac:dyDescent="0.25">
      <c r="A190" s="37" t="s">
        <v>16</v>
      </c>
      <c r="B190" s="77"/>
      <c r="C190" s="77"/>
      <c r="D190" s="42"/>
      <c r="E190" s="42"/>
    </row>
    <row r="191" spans="1:5" ht="15" customHeight="1" x14ac:dyDescent="0.2">
      <c r="A191" s="71" t="s">
        <v>82</v>
      </c>
      <c r="B191" s="38"/>
      <c r="C191" s="38"/>
      <c r="D191" s="38"/>
      <c r="E191" s="40" t="s">
        <v>84</v>
      </c>
    </row>
    <row r="192" spans="1:5" ht="15" customHeight="1" x14ac:dyDescent="0.2">
      <c r="A192" s="90"/>
      <c r="B192" s="102"/>
      <c r="C192" s="77"/>
      <c r="D192" s="90"/>
      <c r="E192" s="91"/>
    </row>
    <row r="193" spans="2:5" ht="15" customHeight="1" x14ac:dyDescent="0.2">
      <c r="B193" s="59"/>
      <c r="C193" s="48" t="s">
        <v>40</v>
      </c>
      <c r="D193" s="79" t="s">
        <v>45</v>
      </c>
      <c r="E193" s="48" t="s">
        <v>42</v>
      </c>
    </row>
    <row r="194" spans="2:5" ht="15" customHeight="1" x14ac:dyDescent="0.2">
      <c r="B194" s="107"/>
      <c r="C194" s="92">
        <v>2212</v>
      </c>
      <c r="D194" s="61" t="s">
        <v>53</v>
      </c>
      <c r="E194" s="76">
        <f>483515.22+28442.07</f>
        <v>511957.29</v>
      </c>
    </row>
    <row r="195" spans="2:5" ht="15" customHeight="1" x14ac:dyDescent="0.2">
      <c r="B195" s="66"/>
      <c r="C195" s="95" t="s">
        <v>44</v>
      </c>
      <c r="D195" s="96"/>
      <c r="E195" s="97">
        <f>SUM(E194:E194)</f>
        <v>511957.29</v>
      </c>
    </row>
    <row r="196" spans="2:5" ht="15" customHeight="1" x14ac:dyDescent="0.2"/>
    <row r="197" spans="2:5" ht="15" customHeight="1" x14ac:dyDescent="0.2"/>
    <row r="198" spans="2:5" ht="15" customHeight="1" x14ac:dyDescent="0.2"/>
    <row r="199" spans="2:5" ht="15" customHeight="1" x14ac:dyDescent="0.2"/>
    <row r="200" spans="2:5" ht="15" customHeight="1" x14ac:dyDescent="0.2"/>
    <row r="201" spans="2:5" ht="15" customHeight="1" x14ac:dyDescent="0.2"/>
    <row r="202" spans="2:5" ht="15" customHeight="1" x14ac:dyDescent="0.2"/>
    <row r="203" spans="2:5" ht="15" customHeight="1" x14ac:dyDescent="0.2"/>
    <row r="204" spans="2:5" ht="15" customHeight="1" x14ac:dyDescent="0.2"/>
    <row r="205" spans="2:5" ht="15" customHeight="1" x14ac:dyDescent="0.2"/>
    <row r="206" spans="2:5" ht="15" customHeight="1" x14ac:dyDescent="0.2"/>
    <row r="207" spans="2:5" ht="15" customHeight="1" x14ac:dyDescent="0.2"/>
    <row r="208" spans="2:5" ht="15" customHeight="1" x14ac:dyDescent="0.2"/>
    <row r="209" spans="1:5" ht="15" customHeight="1" x14ac:dyDescent="0.2"/>
    <row r="210" spans="1:5" ht="15" customHeight="1" x14ac:dyDescent="0.25">
      <c r="A210" s="35" t="s">
        <v>153</v>
      </c>
    </row>
    <row r="211" spans="1:5" ht="15" customHeight="1" x14ac:dyDescent="0.2">
      <c r="A211" s="161" t="s">
        <v>72</v>
      </c>
      <c r="B211" s="161"/>
      <c r="C211" s="161"/>
      <c r="D211" s="161"/>
      <c r="E211" s="161"/>
    </row>
    <row r="212" spans="1:5" ht="15" customHeight="1" x14ac:dyDescent="0.2">
      <c r="A212" s="157" t="s">
        <v>251</v>
      </c>
      <c r="B212" s="157"/>
      <c r="C212" s="157"/>
      <c r="D212" s="157"/>
      <c r="E212" s="157"/>
    </row>
    <row r="213" spans="1:5" ht="15" customHeight="1" x14ac:dyDescent="0.2">
      <c r="A213" s="157"/>
      <c r="B213" s="157"/>
      <c r="C213" s="157"/>
      <c r="D213" s="157"/>
      <c r="E213" s="157"/>
    </row>
    <row r="214" spans="1:5" ht="15" customHeight="1" x14ac:dyDescent="0.2">
      <c r="A214" s="157"/>
      <c r="B214" s="157"/>
      <c r="C214" s="157"/>
      <c r="D214" s="157"/>
      <c r="E214" s="157"/>
    </row>
    <row r="215" spans="1:5" ht="15" customHeight="1" x14ac:dyDescent="0.2">
      <c r="A215" s="157"/>
      <c r="B215" s="157"/>
      <c r="C215" s="157"/>
      <c r="D215" s="157"/>
      <c r="E215" s="157"/>
    </row>
    <row r="216" spans="1:5" ht="15" customHeight="1" x14ac:dyDescent="0.2">
      <c r="A216" s="157"/>
      <c r="B216" s="157"/>
      <c r="C216" s="157"/>
      <c r="D216" s="157"/>
      <c r="E216" s="157"/>
    </row>
    <row r="217" spans="1:5" ht="15" customHeight="1" x14ac:dyDescent="0.2">
      <c r="A217" s="157"/>
      <c r="B217" s="157"/>
      <c r="C217" s="157"/>
      <c r="D217" s="157"/>
      <c r="E217" s="157"/>
    </row>
    <row r="218" spans="1:5" ht="15" customHeight="1" x14ac:dyDescent="0.2">
      <c r="A218" s="157"/>
      <c r="B218" s="157"/>
      <c r="C218" s="157"/>
      <c r="D218" s="157"/>
      <c r="E218" s="157"/>
    </row>
    <row r="219" spans="1:5" ht="15" customHeight="1" x14ac:dyDescent="0.2">
      <c r="A219" s="157"/>
      <c r="B219" s="157"/>
      <c r="C219" s="157"/>
      <c r="D219" s="157"/>
      <c r="E219" s="157"/>
    </row>
    <row r="220" spans="1:5" ht="15" customHeight="1" x14ac:dyDescent="0.2">
      <c r="A220" s="157"/>
      <c r="B220" s="157"/>
      <c r="C220" s="157"/>
      <c r="D220" s="157"/>
      <c r="E220" s="157"/>
    </row>
    <row r="221" spans="1:5" ht="15" customHeight="1" x14ac:dyDescent="0.2">
      <c r="A221" s="157"/>
      <c r="B221" s="157"/>
      <c r="C221" s="157"/>
      <c r="D221" s="157"/>
      <c r="E221" s="157"/>
    </row>
    <row r="222" spans="1:5" ht="15" customHeight="1" x14ac:dyDescent="0.2">
      <c r="A222" s="157"/>
      <c r="B222" s="157"/>
      <c r="C222" s="157"/>
      <c r="D222" s="157"/>
      <c r="E222" s="157"/>
    </row>
    <row r="223" spans="1:5" ht="15" customHeight="1" x14ac:dyDescent="0.2">
      <c r="A223" s="157"/>
      <c r="B223" s="157"/>
      <c r="C223" s="157"/>
      <c r="D223" s="157"/>
      <c r="E223" s="157"/>
    </row>
    <row r="224" spans="1:5" ht="15" customHeight="1" x14ac:dyDescent="0.2">
      <c r="A224" s="157"/>
      <c r="B224" s="157"/>
      <c r="C224" s="157"/>
      <c r="D224" s="157"/>
      <c r="E224" s="157"/>
    </row>
    <row r="225" spans="1:5" ht="15" customHeight="1" x14ac:dyDescent="0.2">
      <c r="A225" s="86"/>
      <c r="B225" s="86"/>
      <c r="C225" s="86"/>
      <c r="D225" s="86"/>
      <c r="E225" s="86"/>
    </row>
    <row r="226" spans="1:5" ht="15" customHeight="1" x14ac:dyDescent="0.25">
      <c r="A226" s="41" t="s">
        <v>1</v>
      </c>
      <c r="B226" s="38"/>
      <c r="C226" s="38"/>
      <c r="D226" s="38"/>
      <c r="E226" s="38"/>
    </row>
    <row r="227" spans="1:5" ht="15" customHeight="1" x14ac:dyDescent="0.2">
      <c r="A227" s="78" t="s">
        <v>77</v>
      </c>
      <c r="E227" t="s">
        <v>78</v>
      </c>
    </row>
    <row r="228" spans="1:5" ht="15" customHeight="1" x14ac:dyDescent="0.25">
      <c r="B228" s="41"/>
      <c r="C228" s="38"/>
      <c r="D228" s="38"/>
      <c r="E228" s="43"/>
    </row>
    <row r="229" spans="1:5" ht="15" customHeight="1" x14ac:dyDescent="0.2">
      <c r="A229" s="59"/>
      <c r="B229" s="59"/>
      <c r="C229" s="46" t="s">
        <v>40</v>
      </c>
      <c r="D229" s="47" t="s">
        <v>41</v>
      </c>
      <c r="E229" s="48" t="s">
        <v>42</v>
      </c>
    </row>
    <row r="230" spans="1:5" ht="15" customHeight="1" x14ac:dyDescent="0.2">
      <c r="A230" s="81"/>
      <c r="B230" s="75"/>
      <c r="C230" s="92"/>
      <c r="D230" s="65" t="s">
        <v>150</v>
      </c>
      <c r="E230" s="76">
        <f>14206+14206+14206+14206+252823.93+713567.78</f>
        <v>1023215.71</v>
      </c>
    </row>
    <row r="231" spans="1:5" ht="15" customHeight="1" x14ac:dyDescent="0.2">
      <c r="A231" s="81"/>
      <c r="B231" s="75"/>
      <c r="C231" s="95" t="s">
        <v>44</v>
      </c>
      <c r="D231" s="99"/>
      <c r="E231" s="100">
        <f>SUM(E230:E230)</f>
        <v>1023215.71</v>
      </c>
    </row>
    <row r="232" spans="1:5" ht="15" customHeight="1" x14ac:dyDescent="0.2"/>
    <row r="233" spans="1:5" ht="15" customHeight="1" x14ac:dyDescent="0.25">
      <c r="A233" s="37" t="s">
        <v>16</v>
      </c>
      <c r="B233" s="77"/>
      <c r="C233" s="77"/>
      <c r="D233" s="42"/>
      <c r="E233" s="42"/>
    </row>
    <row r="234" spans="1:5" ht="15" customHeight="1" x14ac:dyDescent="0.2">
      <c r="A234" s="71" t="s">
        <v>82</v>
      </c>
      <c r="B234" s="38"/>
      <c r="C234" s="38"/>
      <c r="D234" s="38"/>
      <c r="E234" s="40" t="s">
        <v>85</v>
      </c>
    </row>
    <row r="235" spans="1:5" ht="15" customHeight="1" x14ac:dyDescent="0.2">
      <c r="A235" s="90"/>
      <c r="B235" s="102"/>
      <c r="C235" s="77"/>
      <c r="D235" s="90"/>
      <c r="E235" s="91"/>
    </row>
    <row r="236" spans="1:5" ht="15" customHeight="1" x14ac:dyDescent="0.2">
      <c r="B236" s="59"/>
      <c r="C236" s="48" t="s">
        <v>40</v>
      </c>
      <c r="D236" s="79" t="s">
        <v>45</v>
      </c>
      <c r="E236" s="48" t="s">
        <v>42</v>
      </c>
    </row>
    <row r="237" spans="1:5" ht="15" customHeight="1" x14ac:dyDescent="0.2">
      <c r="B237" s="107"/>
      <c r="C237" s="92">
        <v>4357</v>
      </c>
      <c r="D237" s="61" t="s">
        <v>53</v>
      </c>
      <c r="E237" s="76">
        <f>13416.78+13416.78+13416.78+13416.78+789.22+789.22+789.22+789.22+238778.16+14045.77+673925.13+39642.65</f>
        <v>1023215.7100000001</v>
      </c>
    </row>
    <row r="238" spans="1:5" ht="15" customHeight="1" x14ac:dyDescent="0.2">
      <c r="B238" s="66"/>
      <c r="C238" s="95" t="s">
        <v>44</v>
      </c>
      <c r="D238" s="96"/>
      <c r="E238" s="97">
        <f>SUM(E237:E237)</f>
        <v>1023215.7100000001</v>
      </c>
    </row>
    <row r="239" spans="1:5" ht="15" customHeight="1" x14ac:dyDescent="0.2"/>
    <row r="240" spans="1:5" ht="15" customHeight="1" x14ac:dyDescent="0.2"/>
    <row r="241" spans="1:5" ht="15" customHeight="1" x14ac:dyDescent="0.25">
      <c r="A241" s="35" t="s">
        <v>154</v>
      </c>
    </row>
    <row r="242" spans="1:5" ht="15" customHeight="1" x14ac:dyDescent="0.2">
      <c r="A242" s="161" t="s">
        <v>72</v>
      </c>
      <c r="B242" s="161"/>
      <c r="C242" s="161"/>
      <c r="D242" s="161"/>
      <c r="E242" s="161"/>
    </row>
    <row r="243" spans="1:5" ht="15" customHeight="1" x14ac:dyDescent="0.2">
      <c r="A243" s="157" t="s">
        <v>155</v>
      </c>
      <c r="B243" s="157"/>
      <c r="C243" s="157"/>
      <c r="D243" s="157"/>
      <c r="E243" s="157"/>
    </row>
    <row r="244" spans="1:5" ht="15" customHeight="1" x14ac:dyDescent="0.2">
      <c r="A244" s="157"/>
      <c r="B244" s="157"/>
      <c r="C244" s="157"/>
      <c r="D244" s="157"/>
      <c r="E244" s="157"/>
    </row>
    <row r="245" spans="1:5" ht="15" customHeight="1" x14ac:dyDescent="0.2">
      <c r="A245" s="157"/>
      <c r="B245" s="157"/>
      <c r="C245" s="157"/>
      <c r="D245" s="157"/>
      <c r="E245" s="157"/>
    </row>
    <row r="246" spans="1:5" ht="15" customHeight="1" x14ac:dyDescent="0.2">
      <c r="A246" s="157"/>
      <c r="B246" s="157"/>
      <c r="C246" s="157"/>
      <c r="D246" s="157"/>
      <c r="E246" s="157"/>
    </row>
    <row r="247" spans="1:5" ht="15" customHeight="1" x14ac:dyDescent="0.2">
      <c r="A247" s="157"/>
      <c r="B247" s="157"/>
      <c r="C247" s="157"/>
      <c r="D247" s="157"/>
      <c r="E247" s="157"/>
    </row>
    <row r="248" spans="1:5" ht="15" customHeight="1" x14ac:dyDescent="0.2">
      <c r="A248" s="157"/>
      <c r="B248" s="157"/>
      <c r="C248" s="157"/>
      <c r="D248" s="157"/>
      <c r="E248" s="157"/>
    </row>
    <row r="249" spans="1:5" ht="15" customHeight="1" x14ac:dyDescent="0.2">
      <c r="A249" s="157"/>
      <c r="B249" s="157"/>
      <c r="C249" s="157"/>
      <c r="D249" s="157"/>
      <c r="E249" s="157"/>
    </row>
    <row r="250" spans="1:5" ht="15" customHeight="1" x14ac:dyDescent="0.2">
      <c r="A250" s="42" t="s">
        <v>156</v>
      </c>
    </row>
    <row r="251" spans="1:5" ht="15" customHeight="1" x14ac:dyDescent="0.25">
      <c r="A251" s="41" t="s">
        <v>1</v>
      </c>
      <c r="B251" s="38"/>
      <c r="C251" s="38"/>
      <c r="D251" s="38"/>
      <c r="E251" s="38"/>
    </row>
    <row r="252" spans="1:5" ht="15" customHeight="1" x14ac:dyDescent="0.2">
      <c r="A252" s="78" t="s">
        <v>77</v>
      </c>
      <c r="B252" s="38"/>
      <c r="C252" s="38"/>
      <c r="D252" s="38"/>
      <c r="E252" s="40" t="s">
        <v>78</v>
      </c>
    </row>
    <row r="253" spans="1:5" ht="15" customHeight="1" x14ac:dyDescent="0.25">
      <c r="A253" s="42"/>
      <c r="B253" s="41"/>
      <c r="C253" s="38"/>
      <c r="D253" s="38"/>
      <c r="E253" s="43"/>
    </row>
    <row r="254" spans="1:5" ht="15" customHeight="1" x14ac:dyDescent="0.2">
      <c r="B254" s="73"/>
      <c r="C254" s="46" t="s">
        <v>40</v>
      </c>
      <c r="D254" s="47" t="s">
        <v>41</v>
      </c>
      <c r="E254" s="80" t="s">
        <v>42</v>
      </c>
    </row>
    <row r="255" spans="1:5" ht="15" customHeight="1" x14ac:dyDescent="0.2">
      <c r="B255" s="74"/>
      <c r="C255" s="126">
        <v>6172</v>
      </c>
      <c r="D255" s="61" t="s">
        <v>157</v>
      </c>
      <c r="E255" s="52">
        <v>15670</v>
      </c>
    </row>
    <row r="256" spans="1:5" ht="15" customHeight="1" x14ac:dyDescent="0.2">
      <c r="B256" s="74"/>
      <c r="C256" s="54" t="s">
        <v>44</v>
      </c>
      <c r="D256" s="55"/>
      <c r="E256" s="56">
        <f>SUM(E255:E255)</f>
        <v>15670</v>
      </c>
    </row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41" t="s">
        <v>16</v>
      </c>
      <c r="B262" s="38"/>
      <c r="C262" s="38"/>
      <c r="D262" s="38"/>
      <c r="E262" s="38"/>
    </row>
    <row r="263" spans="1:5" ht="15" customHeight="1" x14ac:dyDescent="0.2">
      <c r="A263" s="78" t="s">
        <v>118</v>
      </c>
      <c r="B263" s="109"/>
      <c r="C263" s="109"/>
      <c r="D263" s="109"/>
      <c r="E263" s="42" t="s">
        <v>119</v>
      </c>
    </row>
    <row r="264" spans="1:5" ht="15" customHeight="1" x14ac:dyDescent="0.25">
      <c r="A264" s="41"/>
      <c r="B264" s="42"/>
      <c r="C264" s="38"/>
      <c r="D264" s="38"/>
      <c r="E264" s="43"/>
    </row>
    <row r="265" spans="1:5" ht="15" customHeight="1" x14ac:dyDescent="0.2">
      <c r="A265" s="59"/>
      <c r="B265" s="48" t="s">
        <v>120</v>
      </c>
      <c r="C265" s="46" t="s">
        <v>40</v>
      </c>
      <c r="D265" s="115" t="s">
        <v>41</v>
      </c>
      <c r="E265" s="80" t="s">
        <v>42</v>
      </c>
    </row>
    <row r="266" spans="1:5" ht="15" customHeight="1" x14ac:dyDescent="0.2">
      <c r="A266" s="74"/>
      <c r="B266" s="114">
        <v>305</v>
      </c>
      <c r="C266" s="92"/>
      <c r="D266" s="69" t="s">
        <v>122</v>
      </c>
      <c r="E266" s="52">
        <v>15670</v>
      </c>
    </row>
    <row r="267" spans="1:5" ht="15" customHeight="1" x14ac:dyDescent="0.2">
      <c r="A267" s="84"/>
      <c r="B267" s="117"/>
      <c r="C267" s="54" t="s">
        <v>44</v>
      </c>
      <c r="D267" s="118"/>
      <c r="E267" s="119">
        <f>SUM(E266:E266)</f>
        <v>15670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5" t="s">
        <v>158</v>
      </c>
    </row>
    <row r="271" spans="1:5" ht="15" customHeight="1" x14ac:dyDescent="0.2">
      <c r="A271" s="161" t="s">
        <v>72</v>
      </c>
      <c r="B271" s="161"/>
      <c r="C271" s="161"/>
      <c r="D271" s="161"/>
      <c r="E271" s="161"/>
    </row>
    <row r="272" spans="1:5" ht="15" customHeight="1" x14ac:dyDescent="0.2">
      <c r="A272" s="157" t="s">
        <v>159</v>
      </c>
      <c r="B272" s="157"/>
      <c r="C272" s="157"/>
      <c r="D272" s="157"/>
      <c r="E272" s="157"/>
    </row>
    <row r="273" spans="1:5" ht="15" customHeight="1" x14ac:dyDescent="0.2">
      <c r="A273" s="157"/>
      <c r="B273" s="157"/>
      <c r="C273" s="157"/>
      <c r="D273" s="157"/>
      <c r="E273" s="157"/>
    </row>
    <row r="274" spans="1:5" ht="15" customHeight="1" x14ac:dyDescent="0.2">
      <c r="A274" s="157"/>
      <c r="B274" s="157"/>
      <c r="C274" s="157"/>
      <c r="D274" s="157"/>
      <c r="E274" s="157"/>
    </row>
    <row r="275" spans="1:5" ht="15" customHeight="1" x14ac:dyDescent="0.2">
      <c r="A275" s="157"/>
      <c r="B275" s="157"/>
      <c r="C275" s="157"/>
      <c r="D275" s="157"/>
      <c r="E275" s="157"/>
    </row>
    <row r="276" spans="1:5" ht="15" customHeight="1" x14ac:dyDescent="0.2">
      <c r="A276" s="157"/>
      <c r="B276" s="157"/>
      <c r="C276" s="157"/>
      <c r="D276" s="157"/>
      <c r="E276" s="157"/>
    </row>
    <row r="277" spans="1:5" ht="15" customHeight="1" x14ac:dyDescent="0.2">
      <c r="A277" s="157"/>
      <c r="B277" s="157"/>
      <c r="C277" s="157"/>
      <c r="D277" s="157"/>
      <c r="E277" s="157"/>
    </row>
    <row r="278" spans="1:5" ht="15" customHeight="1" x14ac:dyDescent="0.2">
      <c r="A278" s="157"/>
      <c r="B278" s="157"/>
      <c r="C278" s="157"/>
      <c r="D278" s="157"/>
      <c r="E278" s="157"/>
    </row>
    <row r="279" spans="1:5" ht="15" customHeight="1" x14ac:dyDescent="0.2">
      <c r="A279" s="42" t="s">
        <v>156</v>
      </c>
    </row>
    <row r="280" spans="1:5" ht="15" customHeight="1" x14ac:dyDescent="0.25">
      <c r="A280" s="41" t="s">
        <v>1</v>
      </c>
      <c r="B280" s="38"/>
      <c r="C280" s="38"/>
      <c r="D280" s="38"/>
      <c r="E280" s="38"/>
    </row>
    <row r="281" spans="1:5" ht="15" customHeight="1" x14ac:dyDescent="0.2">
      <c r="A281" s="78" t="s">
        <v>77</v>
      </c>
      <c r="B281" s="38"/>
      <c r="C281" s="38"/>
      <c r="D281" s="38"/>
      <c r="E281" s="40" t="s">
        <v>78</v>
      </c>
    </row>
    <row r="282" spans="1:5" ht="15" customHeight="1" x14ac:dyDescent="0.25">
      <c r="A282" s="42"/>
      <c r="B282" s="41"/>
      <c r="C282" s="38"/>
      <c r="D282" s="38"/>
      <c r="E282" s="43"/>
    </row>
    <row r="283" spans="1:5" ht="15" customHeight="1" x14ac:dyDescent="0.2">
      <c r="B283" s="73"/>
      <c r="C283" s="46" t="s">
        <v>40</v>
      </c>
      <c r="D283" s="47" t="s">
        <v>41</v>
      </c>
      <c r="E283" s="80" t="s">
        <v>42</v>
      </c>
    </row>
    <row r="284" spans="1:5" ht="15" customHeight="1" x14ac:dyDescent="0.2">
      <c r="B284" s="74"/>
      <c r="C284" s="126">
        <v>6172</v>
      </c>
      <c r="D284" s="61" t="s">
        <v>157</v>
      </c>
      <c r="E284" s="52">
        <v>600000</v>
      </c>
    </row>
    <row r="285" spans="1:5" ht="15" customHeight="1" x14ac:dyDescent="0.2">
      <c r="B285" s="74"/>
      <c r="C285" s="54" t="s">
        <v>44</v>
      </c>
      <c r="D285" s="55"/>
      <c r="E285" s="56">
        <f>SUM(E284:E284)</f>
        <v>600000</v>
      </c>
    </row>
    <row r="286" spans="1:5" ht="15" customHeight="1" x14ac:dyDescent="0.2"/>
    <row r="287" spans="1:5" ht="15" customHeight="1" x14ac:dyDescent="0.25">
      <c r="A287" s="41" t="s">
        <v>16</v>
      </c>
      <c r="B287" s="38"/>
      <c r="C287" s="38"/>
      <c r="D287" s="38"/>
      <c r="E287" s="38"/>
    </row>
    <row r="288" spans="1:5" ht="15" customHeight="1" x14ac:dyDescent="0.2">
      <c r="A288" s="78" t="s">
        <v>118</v>
      </c>
      <c r="B288" s="109"/>
      <c r="C288" s="109"/>
      <c r="D288" s="109"/>
      <c r="E288" s="42" t="s">
        <v>119</v>
      </c>
    </row>
    <row r="289" spans="1:5" ht="15" customHeight="1" x14ac:dyDescent="0.25">
      <c r="A289" s="41"/>
      <c r="B289" s="42"/>
      <c r="C289" s="38"/>
      <c r="D289" s="38"/>
      <c r="E289" s="43"/>
    </row>
    <row r="290" spans="1:5" ht="15" customHeight="1" x14ac:dyDescent="0.2">
      <c r="A290" s="59"/>
      <c r="B290" s="48" t="s">
        <v>120</v>
      </c>
      <c r="C290" s="46" t="s">
        <v>40</v>
      </c>
      <c r="D290" s="115" t="s">
        <v>41</v>
      </c>
      <c r="E290" s="80" t="s">
        <v>42</v>
      </c>
    </row>
    <row r="291" spans="1:5" ht="15" customHeight="1" x14ac:dyDescent="0.2">
      <c r="A291" s="74"/>
      <c r="B291" s="114">
        <v>305</v>
      </c>
      <c r="C291" s="92"/>
      <c r="D291" s="69" t="s">
        <v>122</v>
      </c>
      <c r="E291" s="52">
        <v>600000</v>
      </c>
    </row>
    <row r="292" spans="1:5" ht="15" customHeight="1" x14ac:dyDescent="0.2">
      <c r="A292" s="84"/>
      <c r="B292" s="117"/>
      <c r="C292" s="54" t="s">
        <v>44</v>
      </c>
      <c r="D292" s="118"/>
      <c r="E292" s="119">
        <f>SUM(E291:E291)</f>
        <v>600000</v>
      </c>
    </row>
    <row r="293" spans="1:5" ht="15" customHeight="1" x14ac:dyDescent="0.2"/>
    <row r="294" spans="1:5" ht="15" customHeight="1" x14ac:dyDescent="0.2"/>
    <row r="295" spans="1:5" ht="15" customHeight="1" x14ac:dyDescent="0.25">
      <c r="A295" s="35" t="s">
        <v>160</v>
      </c>
    </row>
    <row r="296" spans="1:5" ht="15" customHeight="1" x14ac:dyDescent="0.2">
      <c r="A296" s="161" t="s">
        <v>72</v>
      </c>
      <c r="B296" s="161"/>
      <c r="C296" s="161"/>
      <c r="D296" s="161"/>
      <c r="E296" s="161"/>
    </row>
    <row r="297" spans="1:5" ht="15" customHeight="1" x14ac:dyDescent="0.2">
      <c r="A297" s="157" t="s">
        <v>161</v>
      </c>
      <c r="B297" s="157"/>
      <c r="C297" s="157"/>
      <c r="D297" s="157"/>
      <c r="E297" s="157"/>
    </row>
    <row r="298" spans="1:5" ht="15" customHeight="1" x14ac:dyDescent="0.2">
      <c r="A298" s="157"/>
      <c r="B298" s="157"/>
      <c r="C298" s="157"/>
      <c r="D298" s="157"/>
      <c r="E298" s="157"/>
    </row>
    <row r="299" spans="1:5" ht="15" customHeight="1" x14ac:dyDescent="0.2">
      <c r="A299" s="157"/>
      <c r="B299" s="157"/>
      <c r="C299" s="157"/>
      <c r="D299" s="157"/>
      <c r="E299" s="157"/>
    </row>
    <row r="300" spans="1:5" ht="15" customHeight="1" x14ac:dyDescent="0.2">
      <c r="A300" s="157"/>
      <c r="B300" s="157"/>
      <c r="C300" s="157"/>
      <c r="D300" s="157"/>
      <c r="E300" s="157"/>
    </row>
    <row r="301" spans="1:5" ht="15" customHeight="1" x14ac:dyDescent="0.2">
      <c r="A301" s="157"/>
      <c r="B301" s="157"/>
      <c r="C301" s="157"/>
      <c r="D301" s="157"/>
      <c r="E301" s="157"/>
    </row>
    <row r="302" spans="1:5" ht="15" customHeight="1" x14ac:dyDescent="0.2">
      <c r="A302" s="157"/>
      <c r="B302" s="157"/>
      <c r="C302" s="157"/>
      <c r="D302" s="157"/>
      <c r="E302" s="157"/>
    </row>
    <row r="303" spans="1:5" ht="15" customHeight="1" x14ac:dyDescent="0.2">
      <c r="A303" s="157"/>
      <c r="B303" s="157"/>
      <c r="C303" s="157"/>
      <c r="D303" s="157"/>
      <c r="E303" s="157"/>
    </row>
    <row r="304" spans="1:5" ht="15" customHeight="1" x14ac:dyDescent="0.2">
      <c r="A304" s="42" t="s">
        <v>156</v>
      </c>
    </row>
    <row r="305" spans="1:5" ht="15" customHeight="1" x14ac:dyDescent="0.25">
      <c r="A305" s="41" t="s">
        <v>1</v>
      </c>
      <c r="B305" s="38"/>
      <c r="C305" s="38"/>
      <c r="D305" s="38"/>
      <c r="E305" s="38"/>
    </row>
    <row r="306" spans="1:5" ht="15" customHeight="1" x14ac:dyDescent="0.2">
      <c r="A306" s="78" t="s">
        <v>77</v>
      </c>
      <c r="B306" s="38"/>
      <c r="C306" s="38"/>
      <c r="D306" s="38"/>
      <c r="E306" s="40" t="s">
        <v>78</v>
      </c>
    </row>
    <row r="307" spans="1:5" ht="15" customHeight="1" x14ac:dyDescent="0.25">
      <c r="A307" s="42"/>
      <c r="B307" s="41"/>
      <c r="C307" s="38"/>
      <c r="D307" s="38"/>
      <c r="E307" s="43"/>
    </row>
    <row r="308" spans="1:5" ht="15" customHeight="1" x14ac:dyDescent="0.2">
      <c r="B308" s="73"/>
      <c r="C308" s="46" t="s">
        <v>40</v>
      </c>
      <c r="D308" s="47" t="s">
        <v>41</v>
      </c>
      <c r="E308" s="80" t="s">
        <v>42</v>
      </c>
    </row>
    <row r="309" spans="1:5" ht="15" customHeight="1" x14ac:dyDescent="0.2">
      <c r="B309" s="74"/>
      <c r="C309" s="126">
        <v>6172</v>
      </c>
      <c r="D309" s="61" t="s">
        <v>157</v>
      </c>
      <c r="E309" s="52">
        <v>54428</v>
      </c>
    </row>
    <row r="310" spans="1:5" ht="15" customHeight="1" x14ac:dyDescent="0.2">
      <c r="B310" s="74"/>
      <c r="C310" s="54" t="s">
        <v>44</v>
      </c>
      <c r="D310" s="55"/>
      <c r="E310" s="56">
        <f>SUM(E309:E309)</f>
        <v>54428</v>
      </c>
    </row>
    <row r="311" spans="1:5" ht="15" customHeight="1" x14ac:dyDescent="0.2"/>
    <row r="312" spans="1:5" ht="15" customHeight="1" x14ac:dyDescent="0.2"/>
    <row r="313" spans="1:5" ht="15" customHeight="1" x14ac:dyDescent="0.25">
      <c r="A313" s="41" t="s">
        <v>16</v>
      </c>
      <c r="B313" s="38"/>
      <c r="C313" s="38"/>
      <c r="D313" s="38"/>
      <c r="E313" s="38"/>
    </row>
    <row r="314" spans="1:5" ht="15" customHeight="1" x14ac:dyDescent="0.2">
      <c r="A314" s="78" t="s">
        <v>118</v>
      </c>
      <c r="B314" s="109"/>
      <c r="C314" s="109"/>
      <c r="D314" s="109"/>
      <c r="E314" s="42" t="s">
        <v>119</v>
      </c>
    </row>
    <row r="315" spans="1:5" ht="15" customHeight="1" x14ac:dyDescent="0.25">
      <c r="A315" s="41"/>
      <c r="B315" s="42"/>
      <c r="C315" s="38"/>
      <c r="D315" s="38"/>
      <c r="E315" s="43"/>
    </row>
    <row r="316" spans="1:5" ht="15" customHeight="1" x14ac:dyDescent="0.2">
      <c r="A316" s="59"/>
      <c r="B316" s="48" t="s">
        <v>120</v>
      </c>
      <c r="C316" s="46" t="s">
        <v>40</v>
      </c>
      <c r="D316" s="115" t="s">
        <v>41</v>
      </c>
      <c r="E316" s="80" t="s">
        <v>42</v>
      </c>
    </row>
    <row r="317" spans="1:5" ht="15" customHeight="1" x14ac:dyDescent="0.2">
      <c r="A317" s="74"/>
      <c r="B317" s="114">
        <v>305</v>
      </c>
      <c r="C317" s="92"/>
      <c r="D317" s="69" t="s">
        <v>122</v>
      </c>
      <c r="E317" s="52">
        <v>54428</v>
      </c>
    </row>
    <row r="318" spans="1:5" ht="15" customHeight="1" x14ac:dyDescent="0.2">
      <c r="A318" s="84"/>
      <c r="B318" s="117"/>
      <c r="C318" s="54" t="s">
        <v>44</v>
      </c>
      <c r="D318" s="118"/>
      <c r="E318" s="119">
        <f>SUM(E317:E317)</f>
        <v>54428</v>
      </c>
    </row>
    <row r="319" spans="1:5" ht="15" customHeight="1" x14ac:dyDescent="0.2"/>
    <row r="320" spans="1:5" ht="15" customHeight="1" x14ac:dyDescent="0.2"/>
    <row r="321" spans="1:5" ht="15" customHeight="1" x14ac:dyDescent="0.25">
      <c r="A321" s="35" t="s">
        <v>162</v>
      </c>
    </row>
    <row r="322" spans="1:5" ht="15" customHeight="1" x14ac:dyDescent="0.2">
      <c r="A322" s="156" t="s">
        <v>108</v>
      </c>
      <c r="B322" s="156"/>
      <c r="C322" s="156"/>
      <c r="D322" s="156"/>
      <c r="E322" s="156"/>
    </row>
    <row r="323" spans="1:5" ht="15" customHeight="1" x14ac:dyDescent="0.2">
      <c r="A323" s="156"/>
      <c r="B323" s="156"/>
      <c r="C323" s="156"/>
      <c r="D323" s="156"/>
      <c r="E323" s="156"/>
    </row>
    <row r="324" spans="1:5" ht="15" customHeight="1" x14ac:dyDescent="0.2">
      <c r="A324" s="158" t="s">
        <v>163</v>
      </c>
      <c r="B324" s="158"/>
      <c r="C324" s="158"/>
      <c r="D324" s="158"/>
      <c r="E324" s="158"/>
    </row>
    <row r="325" spans="1:5" ht="15" customHeight="1" x14ac:dyDescent="0.2">
      <c r="A325" s="158"/>
      <c r="B325" s="158"/>
      <c r="C325" s="158"/>
      <c r="D325" s="158"/>
      <c r="E325" s="158"/>
    </row>
    <row r="326" spans="1:5" ht="15" customHeight="1" x14ac:dyDescent="0.2">
      <c r="A326" s="158"/>
      <c r="B326" s="158"/>
      <c r="C326" s="158"/>
      <c r="D326" s="158"/>
      <c r="E326" s="158"/>
    </row>
    <row r="327" spans="1:5" ht="15" customHeight="1" x14ac:dyDescent="0.2">
      <c r="A327" s="158"/>
      <c r="B327" s="158"/>
      <c r="C327" s="158"/>
      <c r="D327" s="158"/>
      <c r="E327" s="158"/>
    </row>
    <row r="328" spans="1:5" ht="15" customHeight="1" x14ac:dyDescent="0.2">
      <c r="A328" s="158"/>
      <c r="B328" s="158"/>
      <c r="C328" s="158"/>
      <c r="D328" s="158"/>
      <c r="E328" s="158"/>
    </row>
    <row r="329" spans="1:5" ht="15" customHeight="1" x14ac:dyDescent="0.2">
      <c r="A329" s="158"/>
      <c r="B329" s="158"/>
      <c r="C329" s="158"/>
      <c r="D329" s="158"/>
      <c r="E329" s="158"/>
    </row>
    <row r="330" spans="1:5" ht="15" customHeight="1" x14ac:dyDescent="0.2"/>
    <row r="331" spans="1:5" ht="15" customHeight="1" x14ac:dyDescent="0.25">
      <c r="A331" s="37" t="s">
        <v>1</v>
      </c>
      <c r="B331" s="123"/>
      <c r="C331" s="77"/>
      <c r="D331" s="77"/>
      <c r="E331" s="77"/>
    </row>
    <row r="332" spans="1:5" ht="15" customHeight="1" x14ac:dyDescent="0.2">
      <c r="A332" s="71" t="s">
        <v>82</v>
      </c>
      <c r="B332" s="77"/>
      <c r="C332" s="77"/>
      <c r="D332" s="77"/>
      <c r="E332" s="87" t="s">
        <v>83</v>
      </c>
    </row>
    <row r="333" spans="1:5" ht="15" customHeight="1" x14ac:dyDescent="0.25">
      <c r="A333" s="42"/>
      <c r="B333" s="124"/>
      <c r="C333" s="38"/>
      <c r="D333" s="38"/>
      <c r="E333" s="43"/>
    </row>
    <row r="334" spans="1:5" ht="15" customHeight="1" x14ac:dyDescent="0.2">
      <c r="B334" s="59"/>
      <c r="C334" s="46" t="s">
        <v>40</v>
      </c>
      <c r="D334" s="47" t="s">
        <v>41</v>
      </c>
      <c r="E334" s="80" t="s">
        <v>42</v>
      </c>
    </row>
    <row r="335" spans="1:5" ht="15" customHeight="1" x14ac:dyDescent="0.2">
      <c r="B335" s="103"/>
      <c r="C335" s="50"/>
      <c r="D335" s="65" t="s">
        <v>164</v>
      </c>
      <c r="E335" s="76">
        <v>-21012000</v>
      </c>
    </row>
    <row r="336" spans="1:5" ht="15" customHeight="1" x14ac:dyDescent="0.2">
      <c r="B336" s="94"/>
      <c r="C336" s="54" t="s">
        <v>44</v>
      </c>
      <c r="D336" s="55"/>
      <c r="E336" s="56">
        <f>SUM(E335:E335)</f>
        <v>-21012000</v>
      </c>
    </row>
    <row r="337" spans="1:5" ht="15" customHeight="1" x14ac:dyDescent="0.2"/>
    <row r="338" spans="1:5" ht="15" customHeight="1" x14ac:dyDescent="0.25">
      <c r="A338" s="37" t="s">
        <v>1</v>
      </c>
      <c r="B338" s="123"/>
      <c r="C338" s="77"/>
      <c r="D338" s="77"/>
      <c r="E338" s="77"/>
    </row>
    <row r="339" spans="1:5" ht="15" customHeight="1" x14ac:dyDescent="0.2">
      <c r="A339" s="71" t="s">
        <v>82</v>
      </c>
      <c r="B339" s="77"/>
      <c r="C339" s="77"/>
      <c r="D339" s="77"/>
      <c r="E339" s="87" t="s">
        <v>84</v>
      </c>
    </row>
    <row r="340" spans="1:5" ht="15" customHeight="1" x14ac:dyDescent="0.25">
      <c r="A340" s="42"/>
      <c r="B340" s="124"/>
      <c r="C340" s="38"/>
      <c r="D340" s="38"/>
      <c r="E340" s="43"/>
    </row>
    <row r="341" spans="1:5" ht="15" customHeight="1" x14ac:dyDescent="0.2">
      <c r="B341" s="59"/>
      <c r="C341" s="46" t="s">
        <v>40</v>
      </c>
      <c r="D341" s="47" t="s">
        <v>41</v>
      </c>
      <c r="E341" s="80" t="s">
        <v>42</v>
      </c>
    </row>
    <row r="342" spans="1:5" ht="15" customHeight="1" x14ac:dyDescent="0.2">
      <c r="B342" s="103"/>
      <c r="C342" s="50"/>
      <c r="D342" s="65" t="s">
        <v>164</v>
      </c>
      <c r="E342" s="76">
        <v>21012000</v>
      </c>
    </row>
    <row r="343" spans="1:5" ht="15" customHeight="1" x14ac:dyDescent="0.2">
      <c r="B343" s="94"/>
      <c r="C343" s="54" t="s">
        <v>44</v>
      </c>
      <c r="D343" s="55"/>
      <c r="E343" s="56">
        <f>SUM(E342:E342)</f>
        <v>21012000</v>
      </c>
    </row>
    <row r="344" spans="1:5" ht="15" customHeight="1" x14ac:dyDescent="0.2"/>
    <row r="345" spans="1:5" ht="15" customHeight="1" x14ac:dyDescent="0.2"/>
    <row r="346" spans="1:5" ht="15" customHeight="1" x14ac:dyDescent="0.25">
      <c r="A346" s="35" t="s">
        <v>165</v>
      </c>
    </row>
    <row r="347" spans="1:5" ht="15" customHeight="1" x14ac:dyDescent="0.2">
      <c r="A347" s="156" t="s">
        <v>166</v>
      </c>
      <c r="B347" s="156"/>
      <c r="C347" s="156"/>
      <c r="D347" s="156"/>
      <c r="E347" s="156"/>
    </row>
    <row r="348" spans="1:5" ht="15" customHeight="1" x14ac:dyDescent="0.2">
      <c r="A348" s="156"/>
      <c r="B348" s="156"/>
      <c r="C348" s="156"/>
      <c r="D348" s="156"/>
      <c r="E348" s="156"/>
    </row>
    <row r="349" spans="1:5" ht="15" customHeight="1" x14ac:dyDescent="0.2">
      <c r="A349" s="157" t="s">
        <v>167</v>
      </c>
      <c r="B349" s="157"/>
      <c r="C349" s="157"/>
      <c r="D349" s="157"/>
      <c r="E349" s="157"/>
    </row>
    <row r="350" spans="1:5" ht="15" customHeight="1" x14ac:dyDescent="0.2">
      <c r="A350" s="157"/>
      <c r="B350" s="157"/>
      <c r="C350" s="157"/>
      <c r="D350" s="157"/>
      <c r="E350" s="157"/>
    </row>
    <row r="351" spans="1:5" ht="15" customHeight="1" x14ac:dyDescent="0.2">
      <c r="A351" s="157"/>
      <c r="B351" s="157"/>
      <c r="C351" s="157"/>
      <c r="D351" s="157"/>
      <c r="E351" s="157"/>
    </row>
    <row r="352" spans="1:5" ht="15" customHeight="1" x14ac:dyDescent="0.2">
      <c r="A352" s="157"/>
      <c r="B352" s="157"/>
      <c r="C352" s="157"/>
      <c r="D352" s="157"/>
      <c r="E352" s="157"/>
    </row>
    <row r="353" spans="1:5" ht="15" customHeight="1" x14ac:dyDescent="0.2">
      <c r="A353" s="157"/>
      <c r="B353" s="157"/>
      <c r="C353" s="157"/>
      <c r="D353" s="157"/>
      <c r="E353" s="157"/>
    </row>
    <row r="354" spans="1:5" ht="15" customHeight="1" x14ac:dyDescent="0.2">
      <c r="A354" s="157"/>
      <c r="B354" s="157"/>
      <c r="C354" s="157"/>
      <c r="D354" s="157"/>
      <c r="E354" s="157"/>
    </row>
    <row r="355" spans="1:5" ht="15" customHeight="1" x14ac:dyDescent="0.2">
      <c r="A355" s="157"/>
      <c r="B355" s="157"/>
      <c r="C355" s="157"/>
      <c r="D355" s="157"/>
      <c r="E355" s="157"/>
    </row>
    <row r="356" spans="1:5" ht="15" customHeight="1" x14ac:dyDescent="0.2"/>
    <row r="357" spans="1:5" ht="15" customHeight="1" x14ac:dyDescent="0.25">
      <c r="A357" s="37" t="s">
        <v>1</v>
      </c>
      <c r="B357" s="77"/>
      <c r="C357" s="77"/>
      <c r="D357" s="77"/>
      <c r="E357" s="77"/>
    </row>
    <row r="358" spans="1:5" ht="15" customHeight="1" x14ac:dyDescent="0.2">
      <c r="A358" s="71" t="s">
        <v>168</v>
      </c>
      <c r="B358" s="77"/>
      <c r="C358" s="77"/>
      <c r="D358" s="77"/>
      <c r="E358" s="87" t="s">
        <v>169</v>
      </c>
    </row>
    <row r="359" spans="1:5" ht="15" customHeight="1" x14ac:dyDescent="0.25">
      <c r="A359" s="37"/>
      <c r="B359" s="102"/>
      <c r="C359" s="90"/>
      <c r="D359" s="90"/>
      <c r="E359" s="127"/>
    </row>
    <row r="360" spans="1:5" ht="15" customHeight="1" x14ac:dyDescent="0.2">
      <c r="A360" s="75"/>
      <c r="B360" s="73"/>
      <c r="C360" s="48" t="s">
        <v>40</v>
      </c>
      <c r="D360" s="68" t="s">
        <v>41</v>
      </c>
      <c r="E360" s="48" t="s">
        <v>42</v>
      </c>
    </row>
    <row r="361" spans="1:5" ht="15" customHeight="1" x14ac:dyDescent="0.2">
      <c r="A361" s="81"/>
      <c r="B361" s="60"/>
      <c r="C361" s="92">
        <v>2399</v>
      </c>
      <c r="D361" s="61" t="s">
        <v>170</v>
      </c>
      <c r="E361" s="125">
        <v>-30000000</v>
      </c>
    </row>
    <row r="362" spans="1:5" ht="15" customHeight="1" x14ac:dyDescent="0.2">
      <c r="A362" s="81"/>
      <c r="B362" s="60"/>
      <c r="C362" s="92"/>
      <c r="D362" s="128" t="s">
        <v>171</v>
      </c>
      <c r="E362" s="125">
        <v>30000000</v>
      </c>
    </row>
    <row r="363" spans="1:5" ht="15" customHeight="1" x14ac:dyDescent="0.2">
      <c r="A363" s="81"/>
      <c r="B363" s="129"/>
      <c r="C363" s="95" t="s">
        <v>44</v>
      </c>
      <c r="D363" s="99"/>
      <c r="E363" s="100">
        <f>SUM(E361:E362)</f>
        <v>0</v>
      </c>
    </row>
    <row r="364" spans="1:5" ht="15" customHeight="1" x14ac:dyDescent="0.2"/>
    <row r="365" spans="1:5" ht="15" customHeight="1" x14ac:dyDescent="0.2"/>
    <row r="366" spans="1:5" ht="15" customHeight="1" x14ac:dyDescent="0.25">
      <c r="A366" s="35" t="s">
        <v>172</v>
      </c>
    </row>
    <row r="367" spans="1:5" ht="15" customHeight="1" x14ac:dyDescent="0.2">
      <c r="A367" s="156" t="s">
        <v>173</v>
      </c>
      <c r="B367" s="156"/>
      <c r="C367" s="156"/>
      <c r="D367" s="156"/>
      <c r="E367" s="156"/>
    </row>
    <row r="368" spans="1:5" ht="15" customHeight="1" x14ac:dyDescent="0.2">
      <c r="A368" s="156"/>
      <c r="B368" s="156"/>
      <c r="C368" s="156"/>
      <c r="D368" s="156"/>
      <c r="E368" s="156"/>
    </row>
    <row r="369" spans="1:5" ht="15" customHeight="1" x14ac:dyDescent="0.2">
      <c r="A369" s="157" t="s">
        <v>174</v>
      </c>
      <c r="B369" s="157"/>
      <c r="C369" s="157"/>
      <c r="D369" s="157"/>
      <c r="E369" s="157"/>
    </row>
    <row r="370" spans="1:5" ht="15" customHeight="1" x14ac:dyDescent="0.2">
      <c r="A370" s="157"/>
      <c r="B370" s="157"/>
      <c r="C370" s="157"/>
      <c r="D370" s="157"/>
      <c r="E370" s="157"/>
    </row>
    <row r="371" spans="1:5" ht="15" customHeight="1" x14ac:dyDescent="0.2">
      <c r="A371" s="157"/>
      <c r="B371" s="157"/>
      <c r="C371" s="157"/>
      <c r="D371" s="157"/>
      <c r="E371" s="157"/>
    </row>
    <row r="372" spans="1:5" ht="15" customHeight="1" x14ac:dyDescent="0.2">
      <c r="A372" s="157"/>
      <c r="B372" s="157"/>
      <c r="C372" s="157"/>
      <c r="D372" s="157"/>
      <c r="E372" s="157"/>
    </row>
    <row r="373" spans="1:5" ht="15" customHeight="1" x14ac:dyDescent="0.2">
      <c r="A373" s="157"/>
      <c r="B373" s="157"/>
      <c r="C373" s="157"/>
      <c r="D373" s="157"/>
      <c r="E373" s="157"/>
    </row>
    <row r="374" spans="1:5" ht="15" customHeight="1" x14ac:dyDescent="0.2">
      <c r="A374" s="157"/>
      <c r="B374" s="157"/>
      <c r="C374" s="157"/>
      <c r="D374" s="157"/>
      <c r="E374" s="157"/>
    </row>
    <row r="375" spans="1:5" ht="15" customHeight="1" x14ac:dyDescent="0.2">
      <c r="A375" s="157"/>
      <c r="B375" s="157"/>
      <c r="C375" s="157"/>
      <c r="D375" s="157"/>
      <c r="E375" s="157"/>
    </row>
    <row r="376" spans="1:5" ht="15" customHeight="1" x14ac:dyDescent="0.2">
      <c r="A376" s="157"/>
      <c r="B376" s="157"/>
      <c r="C376" s="157"/>
      <c r="D376" s="157"/>
      <c r="E376" s="157"/>
    </row>
    <row r="377" spans="1:5" ht="15" customHeight="1" x14ac:dyDescent="0.2">
      <c r="A377" s="86"/>
      <c r="B377" s="86"/>
      <c r="C377" s="86"/>
      <c r="D377" s="86"/>
      <c r="E377" s="86"/>
    </row>
    <row r="378" spans="1:5" ht="15" customHeight="1" x14ac:dyDescent="0.25">
      <c r="A378" s="41" t="s">
        <v>16</v>
      </c>
      <c r="B378" s="38"/>
      <c r="C378" s="38"/>
      <c r="D378" s="38"/>
      <c r="E378" s="38"/>
    </row>
    <row r="379" spans="1:5" ht="15" customHeight="1" x14ac:dyDescent="0.2">
      <c r="A379" s="78" t="s">
        <v>77</v>
      </c>
      <c r="B379" s="38"/>
      <c r="C379" s="38"/>
      <c r="D379" s="38"/>
      <c r="E379" s="40" t="s">
        <v>78</v>
      </c>
    </row>
    <row r="380" spans="1:5" ht="15" customHeight="1" x14ac:dyDescent="0.25">
      <c r="A380" s="41"/>
      <c r="B380" s="42"/>
      <c r="C380" s="38"/>
      <c r="D380" s="38"/>
      <c r="E380" s="43"/>
    </row>
    <row r="381" spans="1:5" ht="15" customHeight="1" x14ac:dyDescent="0.2">
      <c r="A381" s="59"/>
      <c r="B381" s="59"/>
      <c r="C381" s="46" t="s">
        <v>40</v>
      </c>
      <c r="D381" s="79" t="s">
        <v>45</v>
      </c>
      <c r="E381" s="80" t="s">
        <v>42</v>
      </c>
    </row>
    <row r="382" spans="1:5" ht="15" customHeight="1" x14ac:dyDescent="0.2">
      <c r="A382" s="74"/>
      <c r="B382" s="60"/>
      <c r="C382" s="82">
        <v>6409</v>
      </c>
      <c r="D382" s="61" t="s">
        <v>175</v>
      </c>
      <c r="E382" s="83">
        <v>-96125000</v>
      </c>
    </row>
    <row r="383" spans="1:5" ht="15" customHeight="1" x14ac:dyDescent="0.2">
      <c r="A383" s="84"/>
      <c r="B383" s="85"/>
      <c r="C383" s="54" t="s">
        <v>44</v>
      </c>
      <c r="D383" s="55"/>
      <c r="E383" s="56">
        <f>E382</f>
        <v>-96125000</v>
      </c>
    </row>
    <row r="384" spans="1:5" ht="15" customHeight="1" x14ac:dyDescent="0.2"/>
    <row r="385" spans="1:5" ht="15" customHeight="1" x14ac:dyDescent="0.25">
      <c r="A385" s="41" t="s">
        <v>16</v>
      </c>
      <c r="B385" s="38"/>
      <c r="C385" s="38"/>
      <c r="D385" s="38"/>
      <c r="E385" s="90"/>
    </row>
    <row r="386" spans="1:5" ht="15" customHeight="1" x14ac:dyDescent="0.2">
      <c r="A386" s="39" t="s">
        <v>97</v>
      </c>
      <c r="B386" s="77"/>
      <c r="C386" s="77"/>
      <c r="D386" s="77"/>
      <c r="E386" s="87" t="s">
        <v>98</v>
      </c>
    </row>
    <row r="387" spans="1:5" ht="15" customHeight="1" x14ac:dyDescent="0.2">
      <c r="A387" s="78"/>
      <c r="B387" s="42"/>
      <c r="C387" s="38"/>
      <c r="D387" s="38"/>
      <c r="E387" s="127"/>
    </row>
    <row r="388" spans="1:5" ht="15" customHeight="1" x14ac:dyDescent="0.2">
      <c r="A388" s="59"/>
      <c r="B388" s="59"/>
      <c r="C388" s="46" t="s">
        <v>40</v>
      </c>
      <c r="D388" s="79" t="s">
        <v>45</v>
      </c>
      <c r="E388" s="48" t="s">
        <v>42</v>
      </c>
    </row>
    <row r="389" spans="1:5" ht="15" customHeight="1" x14ac:dyDescent="0.2">
      <c r="A389" s="74"/>
      <c r="B389" s="60"/>
      <c r="C389" s="50">
        <v>2143</v>
      </c>
      <c r="D389" s="65" t="s">
        <v>175</v>
      </c>
      <c r="E389" s="62">
        <f>400000+500000+900000</f>
        <v>1800000</v>
      </c>
    </row>
    <row r="390" spans="1:5" ht="15" customHeight="1" x14ac:dyDescent="0.2">
      <c r="A390" s="74"/>
      <c r="B390" s="60"/>
      <c r="C390" s="50">
        <v>2143</v>
      </c>
      <c r="D390" s="113" t="s">
        <v>60</v>
      </c>
      <c r="E390" s="62">
        <v>350000</v>
      </c>
    </row>
    <row r="391" spans="1:5" ht="15" customHeight="1" x14ac:dyDescent="0.2">
      <c r="A391" s="74"/>
      <c r="B391" s="60"/>
      <c r="C391" s="50">
        <v>3900</v>
      </c>
      <c r="D391" s="65" t="s">
        <v>175</v>
      </c>
      <c r="E391" s="62">
        <v>640000</v>
      </c>
    </row>
    <row r="392" spans="1:5" ht="15" customHeight="1" x14ac:dyDescent="0.2">
      <c r="A392" s="74"/>
      <c r="B392" s="60"/>
      <c r="C392" s="50">
        <v>5512</v>
      </c>
      <c r="D392" s="61" t="s">
        <v>48</v>
      </c>
      <c r="E392" s="62">
        <v>25000</v>
      </c>
    </row>
    <row r="393" spans="1:5" ht="15" customHeight="1" x14ac:dyDescent="0.2">
      <c r="A393" s="74"/>
      <c r="B393" s="60"/>
      <c r="C393" s="50">
        <v>5512</v>
      </c>
      <c r="D393" s="61" t="s">
        <v>67</v>
      </c>
      <c r="E393" s="62">
        <v>3000000</v>
      </c>
    </row>
    <row r="394" spans="1:5" ht="15" customHeight="1" x14ac:dyDescent="0.2">
      <c r="A394" s="53"/>
      <c r="B394" s="53"/>
      <c r="C394" s="54" t="s">
        <v>44</v>
      </c>
      <c r="D394" s="67"/>
      <c r="E394" s="100">
        <f>SUM(E389:E393)</f>
        <v>5815000</v>
      </c>
    </row>
    <row r="395" spans="1:5" ht="15" customHeight="1" x14ac:dyDescent="0.2"/>
    <row r="396" spans="1:5" ht="15" customHeight="1" x14ac:dyDescent="0.25">
      <c r="A396" s="41" t="s">
        <v>16</v>
      </c>
      <c r="B396" s="130"/>
      <c r="C396" s="38"/>
      <c r="D396" s="38"/>
      <c r="E396" s="38"/>
    </row>
    <row r="397" spans="1:5" ht="15" customHeight="1" x14ac:dyDescent="0.2">
      <c r="A397" s="71" t="s">
        <v>38</v>
      </c>
      <c r="B397" s="77"/>
      <c r="C397" s="77"/>
      <c r="D397" s="77"/>
      <c r="E397" s="87" t="s">
        <v>176</v>
      </c>
    </row>
    <row r="398" spans="1:5" ht="15" customHeight="1" x14ac:dyDescent="0.2">
      <c r="A398" s="42"/>
      <c r="B398" s="131"/>
      <c r="C398" s="38"/>
      <c r="D398" s="42"/>
      <c r="E398" s="132"/>
    </row>
    <row r="399" spans="1:5" ht="15" customHeight="1" x14ac:dyDescent="0.2">
      <c r="B399" s="73"/>
      <c r="C399" s="46" t="s">
        <v>40</v>
      </c>
      <c r="D399" s="133" t="s">
        <v>45</v>
      </c>
      <c r="E399" s="46" t="s">
        <v>42</v>
      </c>
    </row>
    <row r="400" spans="1:5" ht="15" customHeight="1" x14ac:dyDescent="0.2">
      <c r="B400" s="53"/>
      <c r="C400" s="50">
        <v>3299</v>
      </c>
      <c r="D400" s="61" t="s">
        <v>175</v>
      </c>
      <c r="E400" s="134">
        <v>1525000</v>
      </c>
    </row>
    <row r="401" spans="1:5" ht="15" customHeight="1" x14ac:dyDescent="0.2">
      <c r="B401" s="53"/>
      <c r="C401" s="50">
        <v>3636</v>
      </c>
      <c r="D401" s="61" t="s">
        <v>175</v>
      </c>
      <c r="E401" s="134">
        <v>1475000</v>
      </c>
    </row>
    <row r="402" spans="1:5" ht="15" customHeight="1" x14ac:dyDescent="0.2">
      <c r="B402" s="94"/>
      <c r="C402" s="54" t="s">
        <v>44</v>
      </c>
      <c r="D402" s="118"/>
      <c r="E402" s="119">
        <f>SUM(E400:E401)</f>
        <v>3000000</v>
      </c>
    </row>
    <row r="403" spans="1:5" ht="15" customHeight="1" x14ac:dyDescent="0.2"/>
    <row r="404" spans="1:5" ht="15" customHeight="1" x14ac:dyDescent="0.25">
      <c r="A404" s="41" t="s">
        <v>16</v>
      </c>
      <c r="B404" s="130"/>
      <c r="C404" s="38"/>
      <c r="D404" s="38"/>
      <c r="E404" s="38"/>
    </row>
    <row r="405" spans="1:5" ht="15" customHeight="1" x14ac:dyDescent="0.2">
      <c r="A405" s="78" t="s">
        <v>177</v>
      </c>
      <c r="B405" s="38"/>
      <c r="C405" s="38"/>
      <c r="D405" s="38"/>
      <c r="E405" s="40" t="s">
        <v>178</v>
      </c>
    </row>
    <row r="406" spans="1:5" ht="15" customHeight="1" x14ac:dyDescent="0.2">
      <c r="A406" s="42"/>
      <c r="B406" s="131"/>
      <c r="C406" s="38"/>
      <c r="D406" s="42"/>
      <c r="E406" s="132"/>
    </row>
    <row r="407" spans="1:5" ht="15" customHeight="1" x14ac:dyDescent="0.2">
      <c r="B407" s="73"/>
      <c r="C407" s="46" t="s">
        <v>40</v>
      </c>
      <c r="D407" s="133" t="s">
        <v>45</v>
      </c>
      <c r="E407" s="46" t="s">
        <v>42</v>
      </c>
    </row>
    <row r="408" spans="1:5" ht="15" customHeight="1" x14ac:dyDescent="0.2">
      <c r="B408" s="53"/>
      <c r="C408" s="50">
        <v>2331</v>
      </c>
      <c r="D408" s="61" t="s">
        <v>67</v>
      </c>
      <c r="E408" s="134">
        <f>8890000+7500000+11610000</f>
        <v>28000000</v>
      </c>
    </row>
    <row r="409" spans="1:5" ht="15" customHeight="1" x14ac:dyDescent="0.2">
      <c r="B409" s="94"/>
      <c r="C409" s="54" t="s">
        <v>44</v>
      </c>
      <c r="D409" s="118"/>
      <c r="E409" s="119">
        <f>SUM(E408:E408)</f>
        <v>28000000</v>
      </c>
    </row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41" t="s">
        <v>16</v>
      </c>
      <c r="B418" s="38"/>
      <c r="C418" s="38"/>
      <c r="D418" s="38"/>
      <c r="E418" s="42"/>
    </row>
    <row r="419" spans="1:5" ht="15" customHeight="1" x14ac:dyDescent="0.2">
      <c r="A419" s="71" t="s">
        <v>179</v>
      </c>
      <c r="B419" s="38"/>
      <c r="C419" s="38"/>
      <c r="D419" s="38"/>
      <c r="E419" s="40" t="s">
        <v>180</v>
      </c>
    </row>
    <row r="420" spans="1:5" ht="15" customHeight="1" x14ac:dyDescent="0.2">
      <c r="A420" s="78"/>
      <c r="B420" s="42"/>
      <c r="C420" s="38"/>
      <c r="D420" s="38"/>
      <c r="E420" s="43"/>
    </row>
    <row r="421" spans="1:5" ht="15" customHeight="1" x14ac:dyDescent="0.2">
      <c r="A421" s="59"/>
      <c r="B421" s="59"/>
      <c r="C421" s="46" t="s">
        <v>40</v>
      </c>
      <c r="D421" s="79" t="s">
        <v>45</v>
      </c>
      <c r="E421" s="80" t="s">
        <v>42</v>
      </c>
    </row>
    <row r="422" spans="1:5" ht="15" customHeight="1" x14ac:dyDescent="0.2">
      <c r="A422" s="59"/>
      <c r="B422" s="59"/>
      <c r="C422" s="92">
        <v>3299</v>
      </c>
      <c r="D422" s="61" t="s">
        <v>175</v>
      </c>
      <c r="E422" s="62">
        <f>80000+1445000+2045000</f>
        <v>3570000</v>
      </c>
    </row>
    <row r="423" spans="1:5" ht="15" customHeight="1" x14ac:dyDescent="0.2">
      <c r="A423" s="59"/>
      <c r="B423" s="59"/>
      <c r="C423" s="92">
        <v>3429</v>
      </c>
      <c r="D423" s="61" t="s">
        <v>175</v>
      </c>
      <c r="E423" s="62">
        <v>30000</v>
      </c>
    </row>
    <row r="424" spans="1:5" ht="15" customHeight="1" x14ac:dyDescent="0.2">
      <c r="A424" s="59"/>
      <c r="B424" s="59"/>
      <c r="C424" s="92">
        <v>3429</v>
      </c>
      <c r="D424" s="113" t="s">
        <v>60</v>
      </c>
      <c r="E424" s="62">
        <v>400000</v>
      </c>
    </row>
    <row r="425" spans="1:5" ht="15" customHeight="1" x14ac:dyDescent="0.2">
      <c r="A425" s="53"/>
      <c r="B425" s="53"/>
      <c r="C425" s="54" t="s">
        <v>44</v>
      </c>
      <c r="D425" s="55"/>
      <c r="E425" s="56">
        <f>SUM(E422:E424)</f>
        <v>4000000</v>
      </c>
    </row>
    <row r="426" spans="1:5" ht="15" customHeight="1" x14ac:dyDescent="0.2"/>
    <row r="427" spans="1:5" ht="15" customHeight="1" x14ac:dyDescent="0.25">
      <c r="A427" s="41" t="s">
        <v>16</v>
      </c>
      <c r="B427" s="38"/>
      <c r="C427" s="38"/>
      <c r="D427" s="38"/>
      <c r="E427" s="90"/>
    </row>
    <row r="428" spans="1:5" ht="15" customHeight="1" x14ac:dyDescent="0.2">
      <c r="A428" s="78" t="s">
        <v>181</v>
      </c>
      <c r="B428" s="109"/>
      <c r="C428" s="109"/>
      <c r="D428" s="109"/>
      <c r="E428" s="109" t="s">
        <v>182</v>
      </c>
    </row>
    <row r="429" spans="1:5" ht="15" customHeight="1" x14ac:dyDescent="0.2">
      <c r="A429" s="78"/>
      <c r="B429" s="42"/>
      <c r="C429" s="38"/>
      <c r="D429" s="38"/>
      <c r="E429" s="127"/>
    </row>
    <row r="430" spans="1:5" ht="15" customHeight="1" x14ac:dyDescent="0.2">
      <c r="A430" s="59"/>
      <c r="B430" s="59"/>
      <c r="C430" s="46" t="s">
        <v>40</v>
      </c>
      <c r="D430" s="79" t="s">
        <v>45</v>
      </c>
      <c r="E430" s="48" t="s">
        <v>42</v>
      </c>
    </row>
    <row r="431" spans="1:5" ht="15" customHeight="1" x14ac:dyDescent="0.2">
      <c r="A431" s="74"/>
      <c r="B431" s="60"/>
      <c r="C431" s="50">
        <v>4399</v>
      </c>
      <c r="D431" s="65" t="s">
        <v>175</v>
      </c>
      <c r="E431" s="62">
        <v>2000000</v>
      </c>
    </row>
    <row r="432" spans="1:5" ht="15" customHeight="1" x14ac:dyDescent="0.2">
      <c r="A432" s="53"/>
      <c r="B432" s="53"/>
      <c r="C432" s="54" t="s">
        <v>44</v>
      </c>
      <c r="D432" s="67"/>
      <c r="E432" s="100">
        <f>SUM(E431:E431)</f>
        <v>2000000</v>
      </c>
    </row>
    <row r="433" spans="1:5" ht="15" customHeight="1" x14ac:dyDescent="0.2"/>
    <row r="434" spans="1:5" ht="15" customHeight="1" x14ac:dyDescent="0.25">
      <c r="A434" s="41" t="s">
        <v>16</v>
      </c>
      <c r="B434" s="130"/>
      <c r="C434" s="38"/>
      <c r="D434" s="38"/>
      <c r="E434" s="38"/>
    </row>
    <row r="435" spans="1:5" ht="15" customHeight="1" x14ac:dyDescent="0.2">
      <c r="A435" s="71" t="s">
        <v>183</v>
      </c>
      <c r="B435" s="77"/>
      <c r="C435" s="77"/>
      <c r="D435" s="77"/>
      <c r="E435" s="87" t="s">
        <v>184</v>
      </c>
    </row>
    <row r="436" spans="1:5" ht="15" customHeight="1" x14ac:dyDescent="0.2">
      <c r="A436" s="42"/>
      <c r="B436" s="131"/>
      <c r="C436" s="38"/>
      <c r="D436" s="42"/>
      <c r="E436" s="132"/>
    </row>
    <row r="437" spans="1:5" ht="15" customHeight="1" x14ac:dyDescent="0.2">
      <c r="B437" s="73"/>
      <c r="C437" s="46" t="s">
        <v>40</v>
      </c>
      <c r="D437" s="133" t="s">
        <v>45</v>
      </c>
      <c r="E437" s="46" t="s">
        <v>42</v>
      </c>
    </row>
    <row r="438" spans="1:5" ht="15" customHeight="1" x14ac:dyDescent="0.2">
      <c r="B438" s="53"/>
      <c r="C438" s="50">
        <v>2242</v>
      </c>
      <c r="D438" s="65" t="s">
        <v>175</v>
      </c>
      <c r="E438" s="134">
        <v>50000</v>
      </c>
    </row>
    <row r="439" spans="1:5" ht="15" customHeight="1" x14ac:dyDescent="0.2">
      <c r="B439" s="53"/>
      <c r="C439" s="50">
        <v>2223</v>
      </c>
      <c r="D439" s="113" t="s">
        <v>60</v>
      </c>
      <c r="E439" s="134">
        <v>1000000</v>
      </c>
    </row>
    <row r="440" spans="1:5" ht="15" customHeight="1" x14ac:dyDescent="0.2">
      <c r="B440" s="94"/>
      <c r="C440" s="54" t="s">
        <v>44</v>
      </c>
      <c r="D440" s="118"/>
      <c r="E440" s="119">
        <f>SUM(E438:E439)</f>
        <v>1050000</v>
      </c>
    </row>
    <row r="441" spans="1:5" ht="15" customHeight="1" x14ac:dyDescent="0.2"/>
    <row r="442" spans="1:5" ht="15" customHeight="1" x14ac:dyDescent="0.25">
      <c r="A442" s="41" t="s">
        <v>16</v>
      </c>
      <c r="B442" s="38"/>
      <c r="C442" s="38"/>
      <c r="D442" s="38"/>
      <c r="E442" s="42"/>
    </row>
    <row r="443" spans="1:5" ht="15" customHeight="1" x14ac:dyDescent="0.2">
      <c r="A443" s="71" t="s">
        <v>185</v>
      </c>
      <c r="B443" s="38"/>
      <c r="C443" s="38"/>
      <c r="D443" s="38"/>
      <c r="E443" s="87" t="s">
        <v>186</v>
      </c>
    </row>
    <row r="444" spans="1:5" ht="15" customHeight="1" x14ac:dyDescent="0.2">
      <c r="A444" s="78"/>
      <c r="B444" s="42"/>
      <c r="C444" s="38"/>
      <c r="D444" s="38"/>
      <c r="E444" s="43"/>
    </row>
    <row r="445" spans="1:5" ht="15" customHeight="1" x14ac:dyDescent="0.2">
      <c r="A445" s="59"/>
      <c r="B445" s="59"/>
      <c r="C445" s="46" t="s">
        <v>40</v>
      </c>
      <c r="D445" s="79" t="s">
        <v>45</v>
      </c>
      <c r="E445" s="80" t="s">
        <v>42</v>
      </c>
    </row>
    <row r="446" spans="1:5" ht="15" customHeight="1" x14ac:dyDescent="0.2">
      <c r="A446" s="59"/>
      <c r="B446" s="59"/>
      <c r="C446" s="92">
        <v>3319</v>
      </c>
      <c r="D446" s="61" t="s">
        <v>175</v>
      </c>
      <c r="E446" s="62">
        <v>7715000</v>
      </c>
    </row>
    <row r="447" spans="1:5" ht="15" customHeight="1" x14ac:dyDescent="0.2">
      <c r="A447" s="59"/>
      <c r="B447" s="59"/>
      <c r="C447" s="92">
        <v>3329</v>
      </c>
      <c r="D447" s="61" t="s">
        <v>175</v>
      </c>
      <c r="E447" s="62">
        <v>2000000</v>
      </c>
    </row>
    <row r="448" spans="1:5" ht="15" customHeight="1" x14ac:dyDescent="0.2">
      <c r="A448" s="59"/>
      <c r="B448" s="59"/>
      <c r="C448" s="92">
        <v>3419</v>
      </c>
      <c r="D448" s="61" t="s">
        <v>175</v>
      </c>
      <c r="E448" s="62">
        <v>10000000</v>
      </c>
    </row>
    <row r="449" spans="1:7" ht="15" customHeight="1" x14ac:dyDescent="0.2">
      <c r="A449" s="59"/>
      <c r="B449" s="59"/>
      <c r="C449" s="92">
        <v>3315</v>
      </c>
      <c r="D449" s="67" t="s">
        <v>60</v>
      </c>
      <c r="E449" s="62">
        <v>27285000</v>
      </c>
    </row>
    <row r="450" spans="1:7" ht="15" customHeight="1" x14ac:dyDescent="0.2">
      <c r="A450" s="53"/>
      <c r="B450" s="53"/>
      <c r="C450" s="54" t="s">
        <v>44</v>
      </c>
      <c r="D450" s="55"/>
      <c r="E450" s="56">
        <f>SUM(E446:E449)</f>
        <v>47000000</v>
      </c>
    </row>
    <row r="451" spans="1:7" ht="15" customHeight="1" x14ac:dyDescent="0.2"/>
    <row r="452" spans="1:7" ht="15" customHeight="1" x14ac:dyDescent="0.25">
      <c r="A452" s="41" t="s">
        <v>16</v>
      </c>
      <c r="B452" s="38"/>
      <c r="C452" s="38"/>
      <c r="D452" s="38"/>
      <c r="E452" s="42"/>
    </row>
    <row r="453" spans="1:7" ht="15" customHeight="1" x14ac:dyDescent="0.2">
      <c r="A453" s="78" t="s">
        <v>105</v>
      </c>
      <c r="B453" s="109"/>
      <c r="C453" s="109"/>
      <c r="D453" s="109"/>
      <c r="E453" s="109" t="s">
        <v>106</v>
      </c>
    </row>
    <row r="454" spans="1:7" ht="15" customHeight="1" x14ac:dyDescent="0.2">
      <c r="A454" s="78"/>
      <c r="B454" s="42"/>
      <c r="C454" s="38"/>
      <c r="D454" s="38"/>
      <c r="E454" s="43"/>
    </row>
    <row r="455" spans="1:7" ht="15" customHeight="1" x14ac:dyDescent="0.2">
      <c r="A455" s="59"/>
      <c r="B455" s="59"/>
      <c r="C455" s="46" t="s">
        <v>40</v>
      </c>
      <c r="D455" s="79" t="s">
        <v>45</v>
      </c>
      <c r="E455" s="80" t="s">
        <v>42</v>
      </c>
    </row>
    <row r="456" spans="1:7" ht="15" customHeight="1" x14ac:dyDescent="0.2">
      <c r="A456" s="59"/>
      <c r="B456" s="59"/>
      <c r="C456" s="92">
        <v>3599</v>
      </c>
      <c r="D456" s="61" t="s">
        <v>175</v>
      </c>
      <c r="E456" s="62">
        <v>1260000</v>
      </c>
    </row>
    <row r="457" spans="1:7" ht="15" customHeight="1" x14ac:dyDescent="0.2">
      <c r="A457" s="59"/>
      <c r="B457" s="59"/>
      <c r="C457" s="92">
        <v>3511</v>
      </c>
      <c r="D457" s="61" t="s">
        <v>67</v>
      </c>
      <c r="E457" s="62">
        <v>2000000</v>
      </c>
    </row>
    <row r="458" spans="1:7" ht="15" customHeight="1" x14ac:dyDescent="0.2">
      <c r="A458" s="59"/>
      <c r="B458" s="59"/>
      <c r="C458" s="92">
        <v>3522</v>
      </c>
      <c r="D458" s="61" t="s">
        <v>67</v>
      </c>
      <c r="E458" s="62">
        <v>2000000</v>
      </c>
    </row>
    <row r="459" spans="1:7" ht="15" customHeight="1" x14ac:dyDescent="0.2">
      <c r="A459" s="53"/>
      <c r="B459" s="53"/>
      <c r="C459" s="54" t="s">
        <v>44</v>
      </c>
      <c r="D459" s="55"/>
      <c r="E459" s="56">
        <f>SUM(E456:E458)</f>
        <v>5260000</v>
      </c>
      <c r="G459" s="36">
        <f>SUM(E394,E402,E409,E425,E432,E440,E450,E459)</f>
        <v>96125000</v>
      </c>
    </row>
    <row r="460" spans="1:7" ht="15" customHeight="1" x14ac:dyDescent="0.2"/>
    <row r="461" spans="1:7" ht="15" customHeight="1" x14ac:dyDescent="0.2"/>
    <row r="462" spans="1:7" ht="15" customHeight="1" x14ac:dyDescent="0.2"/>
    <row r="463" spans="1:7" ht="15" customHeight="1" x14ac:dyDescent="0.2"/>
    <row r="464" spans="1:7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5" t="s">
        <v>187</v>
      </c>
    </row>
    <row r="471" spans="1:5" ht="15" customHeight="1" x14ac:dyDescent="0.2">
      <c r="A471" s="156" t="s">
        <v>188</v>
      </c>
      <c r="B471" s="156"/>
      <c r="C471" s="156"/>
      <c r="D471" s="156"/>
      <c r="E471" s="156"/>
    </row>
    <row r="472" spans="1:5" ht="15" customHeight="1" x14ac:dyDescent="0.2">
      <c r="A472" s="156"/>
      <c r="B472" s="156"/>
      <c r="C472" s="156"/>
      <c r="D472" s="156"/>
      <c r="E472" s="156"/>
    </row>
    <row r="473" spans="1:5" ht="15" customHeight="1" x14ac:dyDescent="0.2">
      <c r="A473" s="157" t="s">
        <v>189</v>
      </c>
      <c r="B473" s="157"/>
      <c r="C473" s="157"/>
      <c r="D473" s="157"/>
      <c r="E473" s="157"/>
    </row>
    <row r="474" spans="1:5" ht="15" customHeight="1" x14ac:dyDescent="0.2">
      <c r="A474" s="157"/>
      <c r="B474" s="157"/>
      <c r="C474" s="157"/>
      <c r="D474" s="157"/>
      <c r="E474" s="157"/>
    </row>
    <row r="475" spans="1:5" ht="15" customHeight="1" x14ac:dyDescent="0.2">
      <c r="A475" s="157"/>
      <c r="B475" s="157"/>
      <c r="C475" s="157"/>
      <c r="D475" s="157"/>
      <c r="E475" s="157"/>
    </row>
    <row r="476" spans="1:5" ht="15" customHeight="1" x14ac:dyDescent="0.2">
      <c r="A476" s="157"/>
      <c r="B476" s="157"/>
      <c r="C476" s="157"/>
      <c r="D476" s="157"/>
      <c r="E476" s="157"/>
    </row>
    <row r="477" spans="1:5" ht="15" customHeight="1" x14ac:dyDescent="0.2">
      <c r="A477" s="157"/>
      <c r="B477" s="157"/>
      <c r="C477" s="157"/>
      <c r="D477" s="157"/>
      <c r="E477" s="157"/>
    </row>
    <row r="478" spans="1:5" ht="15" customHeight="1" x14ac:dyDescent="0.2">
      <c r="A478" s="157"/>
      <c r="B478" s="157"/>
      <c r="C478" s="157"/>
      <c r="D478" s="157"/>
      <c r="E478" s="157"/>
    </row>
    <row r="479" spans="1:5" ht="15" customHeight="1" x14ac:dyDescent="0.2">
      <c r="A479" s="157"/>
      <c r="B479" s="157"/>
      <c r="C479" s="157"/>
      <c r="D479" s="157"/>
      <c r="E479" s="157"/>
    </row>
    <row r="480" spans="1:5" ht="15" customHeight="1" x14ac:dyDescent="0.2">
      <c r="A480" s="72"/>
      <c r="B480" s="72"/>
      <c r="C480" s="72"/>
      <c r="D480" s="72"/>
      <c r="E480" s="72"/>
    </row>
    <row r="481" spans="1:5" ht="15" customHeight="1" x14ac:dyDescent="0.25">
      <c r="A481" s="37" t="s">
        <v>16</v>
      </c>
      <c r="B481" s="77"/>
      <c r="C481" s="77"/>
      <c r="D481" s="77"/>
      <c r="E481" s="77"/>
    </row>
    <row r="482" spans="1:5" ht="15" customHeight="1" x14ac:dyDescent="0.2">
      <c r="A482" s="71" t="s">
        <v>77</v>
      </c>
      <c r="B482" s="77"/>
      <c r="C482" s="77"/>
      <c r="D482" s="77"/>
      <c r="E482" s="87" t="s">
        <v>78</v>
      </c>
    </row>
    <row r="483" spans="1:5" ht="15" customHeight="1" x14ac:dyDescent="0.25">
      <c r="A483" s="90"/>
      <c r="B483" s="37"/>
      <c r="C483" s="77"/>
      <c r="D483" s="77"/>
      <c r="E483" s="127"/>
    </row>
    <row r="484" spans="1:5" ht="15" customHeight="1" x14ac:dyDescent="0.2">
      <c r="A484" s="73"/>
      <c r="B484" s="59"/>
      <c r="C484" s="48" t="s">
        <v>40</v>
      </c>
      <c r="D484" s="79" t="s">
        <v>45</v>
      </c>
      <c r="E484" s="48" t="s">
        <v>42</v>
      </c>
    </row>
    <row r="485" spans="1:5" ht="15" customHeight="1" x14ac:dyDescent="0.2">
      <c r="A485" s="81"/>
      <c r="B485" s="75"/>
      <c r="C485" s="92">
        <v>6409</v>
      </c>
      <c r="D485" s="61" t="s">
        <v>79</v>
      </c>
      <c r="E485" s="76">
        <v>-19635000</v>
      </c>
    </row>
    <row r="486" spans="1:5" ht="15" customHeight="1" x14ac:dyDescent="0.2">
      <c r="A486" s="93"/>
      <c r="B486" s="94"/>
      <c r="C486" s="95" t="s">
        <v>44</v>
      </c>
      <c r="D486" s="96"/>
      <c r="E486" s="97">
        <f>SUM(E485:E485)</f>
        <v>-19635000</v>
      </c>
    </row>
    <row r="487" spans="1:5" ht="15" customHeight="1" x14ac:dyDescent="0.2">
      <c r="A487" s="72"/>
      <c r="B487" s="72"/>
      <c r="C487" s="72"/>
      <c r="D487" s="72"/>
      <c r="E487" s="72"/>
    </row>
    <row r="488" spans="1:5" ht="15" customHeight="1" x14ac:dyDescent="0.25">
      <c r="A488" s="37" t="s">
        <v>16</v>
      </c>
    </row>
    <row r="489" spans="1:5" ht="15" customHeight="1" x14ac:dyDescent="0.2">
      <c r="A489" s="78" t="s">
        <v>19</v>
      </c>
      <c r="B489" s="130"/>
      <c r="C489" s="38"/>
      <c r="D489" s="38"/>
      <c r="E489" s="40" t="s">
        <v>190</v>
      </c>
    </row>
    <row r="490" spans="1:5" ht="15" customHeight="1" x14ac:dyDescent="0.2">
      <c r="A490" s="78"/>
      <c r="B490" s="109"/>
      <c r="C490" s="38"/>
      <c r="D490" s="38"/>
      <c r="E490" s="43"/>
    </row>
    <row r="491" spans="1:5" ht="15" customHeight="1" x14ac:dyDescent="0.2">
      <c r="A491" s="59"/>
      <c r="B491" s="59"/>
      <c r="C491" s="46" t="s">
        <v>40</v>
      </c>
      <c r="D491" s="79" t="s">
        <v>45</v>
      </c>
      <c r="E491" s="48" t="s">
        <v>42</v>
      </c>
    </row>
    <row r="492" spans="1:5" ht="15" customHeight="1" x14ac:dyDescent="0.2">
      <c r="A492" s="135"/>
      <c r="B492" s="136"/>
      <c r="C492" s="137">
        <v>6172</v>
      </c>
      <c r="D492" s="61" t="s">
        <v>46</v>
      </c>
      <c r="E492" s="52">
        <f>50000+200000+105780+100000</f>
        <v>455780</v>
      </c>
    </row>
    <row r="493" spans="1:5" ht="15" customHeight="1" x14ac:dyDescent="0.2">
      <c r="A493" s="135"/>
      <c r="B493" s="136"/>
      <c r="C493" s="137">
        <v>6172</v>
      </c>
      <c r="D493" s="61" t="s">
        <v>48</v>
      </c>
      <c r="E493" s="52">
        <v>100000</v>
      </c>
    </row>
    <row r="494" spans="1:5" ht="15" customHeight="1" x14ac:dyDescent="0.2">
      <c r="A494" s="138"/>
      <c r="B494" s="138"/>
      <c r="C494" s="54" t="s">
        <v>44</v>
      </c>
      <c r="D494" s="67"/>
      <c r="E494" s="56">
        <f>SUM(E492:E493)</f>
        <v>555780</v>
      </c>
    </row>
    <row r="495" spans="1:5" ht="15" customHeight="1" x14ac:dyDescent="0.2">
      <c r="A495" s="138"/>
      <c r="B495" s="138"/>
      <c r="C495" s="57"/>
      <c r="D495" s="139"/>
      <c r="E495" s="58"/>
    </row>
    <row r="496" spans="1:5" ht="15" customHeight="1" x14ac:dyDescent="0.25">
      <c r="A496" s="37" t="s">
        <v>16</v>
      </c>
      <c r="B496" s="72"/>
      <c r="C496" s="72"/>
      <c r="D496" s="72"/>
      <c r="E496" s="72"/>
    </row>
    <row r="497" spans="1:7" ht="15" customHeight="1" x14ac:dyDescent="0.2">
      <c r="A497" s="78" t="s">
        <v>74</v>
      </c>
      <c r="B497" s="38"/>
      <c r="C497" s="38"/>
      <c r="D497" s="38"/>
      <c r="E497" s="40" t="s">
        <v>75</v>
      </c>
    </row>
    <row r="498" spans="1:7" ht="15" customHeight="1" x14ac:dyDescent="0.2">
      <c r="A498" s="78"/>
      <c r="B498" s="109"/>
      <c r="C498" s="38"/>
      <c r="D498" s="38"/>
      <c r="E498" s="43"/>
    </row>
    <row r="499" spans="1:7" ht="15" customHeight="1" x14ac:dyDescent="0.2">
      <c r="A499" s="59"/>
      <c r="B499" s="59"/>
      <c r="C499" s="46" t="s">
        <v>40</v>
      </c>
      <c r="D499" s="79" t="s">
        <v>45</v>
      </c>
      <c r="E499" s="48" t="s">
        <v>42</v>
      </c>
    </row>
    <row r="500" spans="1:7" ht="15" customHeight="1" x14ac:dyDescent="0.2">
      <c r="A500" s="135"/>
      <c r="B500" s="136"/>
      <c r="C500" s="140">
        <v>6172</v>
      </c>
      <c r="D500" s="61" t="s">
        <v>47</v>
      </c>
      <c r="E500" s="52">
        <f>13894600+3445870+1250530</f>
        <v>18591000</v>
      </c>
    </row>
    <row r="501" spans="1:7" ht="15" customHeight="1" x14ac:dyDescent="0.2">
      <c r="A501" s="135"/>
      <c r="B501" s="136"/>
      <c r="C501" s="137">
        <v>6172</v>
      </c>
      <c r="D501" s="61" t="s">
        <v>46</v>
      </c>
      <c r="E501" s="52">
        <v>488220</v>
      </c>
    </row>
    <row r="502" spans="1:7" ht="15" customHeight="1" x14ac:dyDescent="0.2">
      <c r="A502" s="138"/>
      <c r="B502" s="138"/>
      <c r="C502" s="54" t="s">
        <v>44</v>
      </c>
      <c r="D502" s="67"/>
      <c r="E502" s="56">
        <f>SUM(E500:E501)</f>
        <v>19079220</v>
      </c>
      <c r="G502" s="36">
        <f>+E494+E502</f>
        <v>19635000</v>
      </c>
    </row>
    <row r="503" spans="1:7" ht="15" customHeight="1" x14ac:dyDescent="0.25">
      <c r="A503" s="35"/>
      <c r="G503" s="36"/>
    </row>
    <row r="504" spans="1:7" ht="15" customHeight="1" x14ac:dyDescent="0.25">
      <c r="A504" s="41" t="s">
        <v>1</v>
      </c>
      <c r="B504" s="130"/>
      <c r="C504" s="38"/>
      <c r="D504" s="38"/>
      <c r="E504" s="38"/>
    </row>
    <row r="505" spans="1:7" ht="15" customHeight="1" x14ac:dyDescent="0.2">
      <c r="A505" s="78" t="s">
        <v>19</v>
      </c>
      <c r="B505" s="130"/>
      <c r="C505" s="38"/>
      <c r="D505" s="38"/>
      <c r="E505" s="40" t="s">
        <v>190</v>
      </c>
    </row>
    <row r="506" spans="1:7" ht="15" customHeight="1" x14ac:dyDescent="0.2">
      <c r="A506" s="72"/>
      <c r="B506" s="72"/>
      <c r="C506" s="72"/>
      <c r="D506" s="72"/>
      <c r="E506" s="72"/>
    </row>
    <row r="507" spans="1:7" ht="15" customHeight="1" x14ac:dyDescent="0.2">
      <c r="A507" s="72"/>
      <c r="B507" s="72"/>
      <c r="C507" s="46" t="s">
        <v>40</v>
      </c>
      <c r="D507" s="47" t="s">
        <v>41</v>
      </c>
      <c r="E507" s="80" t="s">
        <v>191</v>
      </c>
    </row>
    <row r="508" spans="1:7" ht="15" customHeight="1" x14ac:dyDescent="0.2">
      <c r="A508" s="72"/>
      <c r="B508" s="72"/>
      <c r="C508" s="141">
        <v>6330</v>
      </c>
      <c r="D508" s="142" t="s">
        <v>192</v>
      </c>
      <c r="E508" s="108">
        <v>555780</v>
      </c>
    </row>
    <row r="509" spans="1:7" ht="15" customHeight="1" x14ac:dyDescent="0.2">
      <c r="A509" s="72"/>
      <c r="B509" s="72"/>
      <c r="C509" s="54" t="s">
        <v>44</v>
      </c>
      <c r="D509" s="55"/>
      <c r="E509" s="56">
        <f>SUM(E508:E508)</f>
        <v>555780</v>
      </c>
    </row>
    <row r="510" spans="1:7" ht="15" customHeight="1" x14ac:dyDescent="0.2">
      <c r="A510" s="72"/>
      <c r="B510" s="72"/>
      <c r="C510" s="72"/>
      <c r="D510" s="72"/>
      <c r="E510" s="72"/>
    </row>
    <row r="511" spans="1:7" ht="15" customHeight="1" x14ac:dyDescent="0.25">
      <c r="A511" s="37" t="s">
        <v>16</v>
      </c>
      <c r="B511" s="72"/>
      <c r="C511" s="72"/>
      <c r="D511" s="72"/>
      <c r="E511" s="72"/>
    </row>
    <row r="512" spans="1:7" ht="15" customHeight="1" x14ac:dyDescent="0.2">
      <c r="A512" s="78" t="s">
        <v>74</v>
      </c>
      <c r="B512" s="38"/>
      <c r="C512" s="38"/>
      <c r="D512" s="38"/>
      <c r="E512" s="40" t="s">
        <v>75</v>
      </c>
    </row>
    <row r="513" spans="1:7" ht="15" customHeight="1" x14ac:dyDescent="0.2">
      <c r="A513" s="78"/>
      <c r="B513" s="109"/>
      <c r="C513" s="38"/>
      <c r="D513" s="38"/>
      <c r="E513" s="43"/>
    </row>
    <row r="514" spans="1:7" ht="15" customHeight="1" x14ac:dyDescent="0.2">
      <c r="A514" s="59"/>
      <c r="B514" s="59"/>
      <c r="C514" s="46" t="s">
        <v>40</v>
      </c>
      <c r="D514" s="79" t="s">
        <v>45</v>
      </c>
      <c r="E514" s="48" t="s">
        <v>42</v>
      </c>
    </row>
    <row r="515" spans="1:7" ht="15" customHeight="1" x14ac:dyDescent="0.2">
      <c r="A515" s="135"/>
      <c r="B515" s="136"/>
      <c r="C515" s="140">
        <v>6330</v>
      </c>
      <c r="D515" s="67" t="s">
        <v>60</v>
      </c>
      <c r="E515" s="52">
        <v>555780</v>
      </c>
      <c r="G515" s="36"/>
    </row>
    <row r="516" spans="1:7" ht="15" customHeight="1" x14ac:dyDescent="0.2">
      <c r="A516" s="138"/>
      <c r="B516" s="138"/>
      <c r="C516" s="54" t="s">
        <v>44</v>
      </c>
      <c r="D516" s="67"/>
      <c r="E516" s="56">
        <f>SUM(E515:E515)</f>
        <v>555780</v>
      </c>
      <c r="G516" s="36">
        <f>+E502+E516</f>
        <v>19635000</v>
      </c>
    </row>
    <row r="517" spans="1:7" ht="15" customHeight="1" x14ac:dyDescent="0.2"/>
    <row r="518" spans="1:7" ht="15" customHeight="1" x14ac:dyDescent="0.2"/>
    <row r="519" spans="1:7" ht="15" customHeight="1" x14ac:dyDescent="0.2"/>
    <row r="520" spans="1:7" ht="15" customHeight="1" x14ac:dyDescent="0.2"/>
    <row r="521" spans="1:7" ht="15" customHeight="1" x14ac:dyDescent="0.2"/>
    <row r="522" spans="1:7" ht="15" customHeight="1" x14ac:dyDescent="0.25">
      <c r="A522" s="35" t="s">
        <v>193</v>
      </c>
    </row>
    <row r="523" spans="1:7" ht="15" customHeight="1" x14ac:dyDescent="0.2">
      <c r="A523" s="161" t="s">
        <v>72</v>
      </c>
      <c r="B523" s="161"/>
      <c r="C523" s="161"/>
      <c r="D523" s="161"/>
      <c r="E523" s="161"/>
    </row>
    <row r="524" spans="1:7" ht="15" customHeight="1" x14ac:dyDescent="0.2">
      <c r="A524" s="157" t="s">
        <v>194</v>
      </c>
      <c r="B524" s="157"/>
      <c r="C524" s="157"/>
      <c r="D524" s="157"/>
      <c r="E524" s="157"/>
    </row>
    <row r="525" spans="1:7" ht="15" customHeight="1" x14ac:dyDescent="0.2">
      <c r="A525" s="157"/>
      <c r="B525" s="157"/>
      <c r="C525" s="157"/>
      <c r="D525" s="157"/>
      <c r="E525" s="157"/>
    </row>
    <row r="526" spans="1:7" ht="15" customHeight="1" x14ac:dyDescent="0.2">
      <c r="A526" s="157"/>
      <c r="B526" s="157"/>
      <c r="C526" s="157"/>
      <c r="D526" s="157"/>
      <c r="E526" s="157"/>
    </row>
    <row r="527" spans="1:7" ht="15" customHeight="1" x14ac:dyDescent="0.2">
      <c r="A527" s="157"/>
      <c r="B527" s="157"/>
      <c r="C527" s="157"/>
      <c r="D527" s="157"/>
      <c r="E527" s="157"/>
    </row>
    <row r="528" spans="1:7" ht="15" customHeight="1" x14ac:dyDescent="0.2">
      <c r="A528" s="157"/>
      <c r="B528" s="157"/>
      <c r="C528" s="157"/>
      <c r="D528" s="157"/>
      <c r="E528" s="157"/>
    </row>
    <row r="529" spans="1:5" ht="15" customHeight="1" x14ac:dyDescent="0.2">
      <c r="A529" s="157"/>
      <c r="B529" s="157"/>
      <c r="C529" s="157"/>
      <c r="D529" s="157"/>
      <c r="E529" s="157"/>
    </row>
    <row r="530" spans="1:5" ht="15" customHeight="1" x14ac:dyDescent="0.2">
      <c r="A530" s="157"/>
      <c r="B530" s="157"/>
      <c r="C530" s="157"/>
      <c r="D530" s="157"/>
      <c r="E530" s="157"/>
    </row>
    <row r="531" spans="1:5" ht="15" customHeight="1" x14ac:dyDescent="0.2">
      <c r="A531" s="157"/>
      <c r="B531" s="157"/>
      <c r="C531" s="157"/>
      <c r="D531" s="157"/>
      <c r="E531" s="157"/>
    </row>
    <row r="532" spans="1:5" ht="15" customHeight="1" x14ac:dyDescent="0.2">
      <c r="A532" s="70"/>
      <c r="B532" s="70"/>
      <c r="C532" s="70"/>
      <c r="D532" s="70"/>
      <c r="E532" s="70"/>
    </row>
    <row r="533" spans="1:5" ht="15" customHeight="1" x14ac:dyDescent="0.25">
      <c r="A533" s="41" t="s">
        <v>1</v>
      </c>
      <c r="B533" s="38"/>
      <c r="C533" s="38"/>
      <c r="D533" s="38"/>
      <c r="E533" s="38"/>
    </row>
    <row r="534" spans="1:5" ht="15" customHeight="1" x14ac:dyDescent="0.2">
      <c r="A534" s="78" t="s">
        <v>77</v>
      </c>
      <c r="E534" t="s">
        <v>78</v>
      </c>
    </row>
    <row r="535" spans="1:5" ht="15" customHeight="1" x14ac:dyDescent="0.25">
      <c r="B535" s="41"/>
      <c r="C535" s="38"/>
      <c r="D535" s="38"/>
      <c r="E535" s="43"/>
    </row>
    <row r="536" spans="1:5" ht="15" customHeight="1" x14ac:dyDescent="0.2">
      <c r="A536" s="59"/>
      <c r="B536" s="59"/>
      <c r="C536" s="46" t="s">
        <v>40</v>
      </c>
      <c r="D536" s="47" t="s">
        <v>41</v>
      </c>
      <c r="E536" s="48" t="s">
        <v>42</v>
      </c>
    </row>
    <row r="537" spans="1:5" ht="15" customHeight="1" x14ac:dyDescent="0.2">
      <c r="A537" s="81"/>
      <c r="B537" s="75"/>
      <c r="C537" s="92"/>
      <c r="D537" s="98" t="s">
        <v>88</v>
      </c>
      <c r="E537" s="52">
        <v>2188356.85</v>
      </c>
    </row>
    <row r="538" spans="1:5" ht="15" customHeight="1" x14ac:dyDescent="0.2">
      <c r="A538" s="81"/>
      <c r="B538" s="75"/>
      <c r="C538" s="95" t="s">
        <v>44</v>
      </c>
      <c r="D538" s="99"/>
      <c r="E538" s="100">
        <f>SUM(E537:E537)</f>
        <v>2188356.85</v>
      </c>
    </row>
    <row r="539" spans="1:5" ht="15" customHeight="1" x14ac:dyDescent="0.25">
      <c r="A539" s="35"/>
    </row>
    <row r="540" spans="1:5" ht="15" customHeight="1" x14ac:dyDescent="0.25">
      <c r="A540" s="37" t="s">
        <v>16</v>
      </c>
      <c r="B540" s="77"/>
      <c r="C540" s="77"/>
      <c r="D540" s="42"/>
      <c r="E540" s="42"/>
    </row>
    <row r="541" spans="1:5" ht="15" customHeight="1" x14ac:dyDescent="0.2">
      <c r="A541" s="143" t="s">
        <v>183</v>
      </c>
      <c r="B541" s="77"/>
      <c r="C541" s="77"/>
      <c r="D541" s="77"/>
      <c r="E541" s="87" t="s">
        <v>184</v>
      </c>
    </row>
    <row r="542" spans="1:5" ht="15" customHeight="1" x14ac:dyDescent="0.2">
      <c r="A542" s="90"/>
      <c r="B542" s="102"/>
      <c r="C542" s="77"/>
      <c r="D542" s="90"/>
      <c r="E542" s="91"/>
    </row>
    <row r="543" spans="1:5" ht="15" customHeight="1" x14ac:dyDescent="0.2">
      <c r="B543" s="46" t="s">
        <v>120</v>
      </c>
      <c r="C543" s="46" t="s">
        <v>40</v>
      </c>
      <c r="D543" s="47" t="s">
        <v>41</v>
      </c>
      <c r="E543" s="80" t="s">
        <v>42</v>
      </c>
    </row>
    <row r="544" spans="1:5" ht="15" customHeight="1" x14ac:dyDescent="0.2">
      <c r="B544" s="144">
        <v>12</v>
      </c>
      <c r="C544" s="50"/>
      <c r="D544" s="69" t="s">
        <v>122</v>
      </c>
      <c r="E544" s="52">
        <v>2188356.85</v>
      </c>
    </row>
    <row r="545" spans="1:5" ht="15" customHeight="1" x14ac:dyDescent="0.2">
      <c r="B545" s="144"/>
      <c r="C545" s="54" t="s">
        <v>44</v>
      </c>
      <c r="D545" s="55"/>
      <c r="E545" s="56">
        <f>SUM(E544:E544)</f>
        <v>2188356.85</v>
      </c>
    </row>
    <row r="546" spans="1:5" ht="15" customHeight="1" x14ac:dyDescent="0.25">
      <c r="A546" s="35"/>
    </row>
    <row r="547" spans="1:5" ht="15" customHeight="1" x14ac:dyDescent="0.25">
      <c r="A547" s="35"/>
    </row>
    <row r="548" spans="1:5" ht="15" customHeight="1" x14ac:dyDescent="0.25">
      <c r="A548" s="35" t="s">
        <v>195</v>
      </c>
    </row>
    <row r="549" spans="1:5" ht="15" customHeight="1" x14ac:dyDescent="0.2">
      <c r="A549" s="161" t="s">
        <v>196</v>
      </c>
      <c r="B549" s="161"/>
      <c r="C549" s="161"/>
      <c r="D549" s="161"/>
      <c r="E549" s="161"/>
    </row>
    <row r="550" spans="1:5" ht="15" customHeight="1" x14ac:dyDescent="0.2">
      <c r="A550" s="161"/>
      <c r="B550" s="161"/>
      <c r="C550" s="161"/>
      <c r="D550" s="161"/>
      <c r="E550" s="161"/>
    </row>
    <row r="551" spans="1:5" ht="15" customHeight="1" x14ac:dyDescent="0.2">
      <c r="A551" s="157" t="s">
        <v>197</v>
      </c>
      <c r="B551" s="157"/>
      <c r="C551" s="157"/>
      <c r="D551" s="157"/>
      <c r="E551" s="157"/>
    </row>
    <row r="552" spans="1:5" ht="15" customHeight="1" x14ac:dyDescent="0.2">
      <c r="A552" s="157"/>
      <c r="B552" s="157"/>
      <c r="C552" s="157"/>
      <c r="D552" s="157"/>
      <c r="E552" s="157"/>
    </row>
    <row r="553" spans="1:5" ht="15" customHeight="1" x14ac:dyDescent="0.2">
      <c r="A553" s="157"/>
      <c r="B553" s="157"/>
      <c r="C553" s="157"/>
      <c r="D553" s="157"/>
      <c r="E553" s="157"/>
    </row>
    <row r="554" spans="1:5" ht="15" customHeight="1" x14ac:dyDescent="0.2">
      <c r="A554" s="157"/>
      <c r="B554" s="157"/>
      <c r="C554" s="157"/>
      <c r="D554" s="157"/>
      <c r="E554" s="157"/>
    </row>
    <row r="555" spans="1:5" ht="15" customHeight="1" x14ac:dyDescent="0.2">
      <c r="A555" s="157"/>
      <c r="B555" s="157"/>
      <c r="C555" s="157"/>
      <c r="D555" s="157"/>
      <c r="E555" s="157"/>
    </row>
    <row r="556" spans="1:5" ht="15" customHeight="1" x14ac:dyDescent="0.2">
      <c r="A556" s="157"/>
      <c r="B556" s="157"/>
      <c r="C556" s="157"/>
      <c r="D556" s="157"/>
      <c r="E556" s="157"/>
    </row>
    <row r="557" spans="1:5" ht="15" customHeight="1" x14ac:dyDescent="0.2">
      <c r="A557" s="157"/>
      <c r="B557" s="157"/>
      <c r="C557" s="157"/>
      <c r="D557" s="157"/>
      <c r="E557" s="157"/>
    </row>
    <row r="558" spans="1:5" ht="15" customHeight="1" x14ac:dyDescent="0.25">
      <c r="A558" s="37" t="s">
        <v>16</v>
      </c>
      <c r="B558" s="77"/>
      <c r="C558" s="77"/>
      <c r="D558" s="77"/>
      <c r="E558" s="77"/>
    </row>
    <row r="559" spans="1:5" ht="15" customHeight="1" x14ac:dyDescent="0.2">
      <c r="A559" s="71" t="s">
        <v>77</v>
      </c>
      <c r="B559" s="77"/>
      <c r="C559" s="77"/>
      <c r="D559" s="77"/>
      <c r="E559" s="87" t="s">
        <v>78</v>
      </c>
    </row>
    <row r="560" spans="1:5" ht="15" customHeight="1" x14ac:dyDescent="0.25">
      <c r="A560" s="90"/>
      <c r="B560" s="37"/>
      <c r="C560" s="77"/>
      <c r="D560" s="77"/>
      <c r="E560" s="127"/>
    </row>
    <row r="561" spans="1:5" ht="15" customHeight="1" x14ac:dyDescent="0.2">
      <c r="A561" s="73"/>
      <c r="B561" s="59"/>
      <c r="C561" s="48" t="s">
        <v>40</v>
      </c>
      <c r="D561" s="79" t="s">
        <v>45</v>
      </c>
      <c r="E561" s="48" t="s">
        <v>42</v>
      </c>
    </row>
    <row r="562" spans="1:5" ht="15" customHeight="1" x14ac:dyDescent="0.2">
      <c r="A562" s="81"/>
      <c r="B562" s="75"/>
      <c r="C562" s="92">
        <v>6409</v>
      </c>
      <c r="D562" s="61" t="s">
        <v>79</v>
      </c>
      <c r="E562" s="76">
        <v>-1652860</v>
      </c>
    </row>
    <row r="563" spans="1:5" ht="15" customHeight="1" x14ac:dyDescent="0.2">
      <c r="A563" s="93"/>
      <c r="B563" s="94"/>
      <c r="C563" s="95" t="s">
        <v>44</v>
      </c>
      <c r="D563" s="96"/>
      <c r="E563" s="97">
        <f>SUM(E562:E562)</f>
        <v>-1652860</v>
      </c>
    </row>
    <row r="564" spans="1:5" ht="15" customHeight="1" x14ac:dyDescent="0.2"/>
    <row r="565" spans="1:5" ht="15" customHeight="1" x14ac:dyDescent="0.25">
      <c r="A565" s="41" t="s">
        <v>16</v>
      </c>
      <c r="B565" s="38"/>
      <c r="C565" s="38"/>
      <c r="D565" s="38"/>
      <c r="E565" s="38"/>
    </row>
    <row r="566" spans="1:5" ht="15" customHeight="1" x14ac:dyDescent="0.2">
      <c r="A566" s="39" t="s">
        <v>38</v>
      </c>
      <c r="B566" s="38"/>
      <c r="C566" s="38"/>
      <c r="D566" s="38"/>
      <c r="E566" s="40" t="s">
        <v>176</v>
      </c>
    </row>
    <row r="567" spans="1:5" ht="15" customHeight="1" x14ac:dyDescent="0.2">
      <c r="A567" s="104"/>
      <c r="B567" s="106"/>
      <c r="C567" s="38"/>
      <c r="D567" s="38"/>
      <c r="E567" s="43"/>
    </row>
    <row r="568" spans="1:5" ht="15" customHeight="1" x14ac:dyDescent="0.2">
      <c r="A568" s="59"/>
      <c r="B568" s="59"/>
      <c r="C568" s="46" t="s">
        <v>40</v>
      </c>
      <c r="D568" s="47" t="s">
        <v>45</v>
      </c>
      <c r="E568" s="48" t="s">
        <v>42</v>
      </c>
    </row>
    <row r="569" spans="1:5" ht="15" customHeight="1" x14ac:dyDescent="0.2">
      <c r="A569" s="81"/>
      <c r="B569" s="85"/>
      <c r="C569" s="92">
        <v>3636</v>
      </c>
      <c r="D569" s="61" t="s">
        <v>46</v>
      </c>
      <c r="E569" s="76">
        <v>1652860</v>
      </c>
    </row>
    <row r="570" spans="1:5" ht="15" customHeight="1" x14ac:dyDescent="0.2">
      <c r="C570" s="54" t="s">
        <v>44</v>
      </c>
      <c r="D570" s="55"/>
      <c r="E570" s="56">
        <f>SUM(E569:E569)</f>
        <v>1652860</v>
      </c>
    </row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5" t="s">
        <v>198</v>
      </c>
    </row>
    <row r="575" spans="1:5" ht="15" customHeight="1" x14ac:dyDescent="0.2">
      <c r="A575" s="161" t="s">
        <v>199</v>
      </c>
      <c r="B575" s="161"/>
      <c r="C575" s="161"/>
      <c r="D575" s="161"/>
      <c r="E575" s="161"/>
    </row>
    <row r="576" spans="1:5" ht="15" customHeight="1" x14ac:dyDescent="0.2">
      <c r="A576" s="161"/>
      <c r="B576" s="161"/>
      <c r="C576" s="161"/>
      <c r="D576" s="161"/>
      <c r="E576" s="161"/>
    </row>
    <row r="577" spans="1:5" ht="15" customHeight="1" x14ac:dyDescent="0.2">
      <c r="A577" s="157" t="s">
        <v>200</v>
      </c>
      <c r="B577" s="157"/>
      <c r="C577" s="157"/>
      <c r="D577" s="157"/>
      <c r="E577" s="157"/>
    </row>
    <row r="578" spans="1:5" ht="15" customHeight="1" x14ac:dyDescent="0.2">
      <c r="A578" s="157"/>
      <c r="B578" s="157"/>
      <c r="C578" s="157"/>
      <c r="D578" s="157"/>
      <c r="E578" s="157"/>
    </row>
    <row r="579" spans="1:5" ht="15" customHeight="1" x14ac:dyDescent="0.2">
      <c r="A579" s="157"/>
      <c r="B579" s="157"/>
      <c r="C579" s="157"/>
      <c r="D579" s="157"/>
      <c r="E579" s="157"/>
    </row>
    <row r="580" spans="1:5" ht="15" customHeight="1" x14ac:dyDescent="0.2">
      <c r="A580" s="157"/>
      <c r="B580" s="157"/>
      <c r="C580" s="157"/>
      <c r="D580" s="157"/>
      <c r="E580" s="157"/>
    </row>
    <row r="581" spans="1:5" ht="15" customHeight="1" x14ac:dyDescent="0.2">
      <c r="A581" s="157"/>
      <c r="B581" s="157"/>
      <c r="C581" s="157"/>
      <c r="D581" s="157"/>
      <c r="E581" s="157"/>
    </row>
    <row r="582" spans="1:5" ht="15" customHeight="1" x14ac:dyDescent="0.2">
      <c r="A582" s="157"/>
      <c r="B582" s="157"/>
      <c r="C582" s="157"/>
      <c r="D582" s="157"/>
      <c r="E582" s="157"/>
    </row>
    <row r="583" spans="1:5" ht="15" customHeight="1" x14ac:dyDescent="0.2">
      <c r="A583" s="86"/>
      <c r="B583" s="86"/>
      <c r="C583" s="86"/>
      <c r="D583" s="86"/>
      <c r="E583" s="86"/>
    </row>
    <row r="584" spans="1:5" ht="15" customHeight="1" x14ac:dyDescent="0.25">
      <c r="A584" s="37" t="s">
        <v>16</v>
      </c>
      <c r="B584" s="77"/>
      <c r="C584" s="77"/>
      <c r="D584" s="77"/>
      <c r="E584" s="77"/>
    </row>
    <row r="585" spans="1:5" ht="15" customHeight="1" x14ac:dyDescent="0.2">
      <c r="A585" s="71" t="s">
        <v>77</v>
      </c>
      <c r="B585" s="77"/>
      <c r="C585" s="77"/>
      <c r="D585" s="77"/>
      <c r="E585" s="87" t="s">
        <v>78</v>
      </c>
    </row>
    <row r="586" spans="1:5" ht="15" customHeight="1" x14ac:dyDescent="0.25">
      <c r="A586" s="90"/>
      <c r="B586" s="37"/>
      <c r="C586" s="77"/>
      <c r="D586" s="77"/>
      <c r="E586" s="127"/>
    </row>
    <row r="587" spans="1:5" ht="15" customHeight="1" x14ac:dyDescent="0.2">
      <c r="A587" s="73"/>
      <c r="B587" s="59"/>
      <c r="C587" s="48" t="s">
        <v>40</v>
      </c>
      <c r="D587" s="79" t="s">
        <v>45</v>
      </c>
      <c r="E587" s="48" t="s">
        <v>42</v>
      </c>
    </row>
    <row r="588" spans="1:5" ht="15" customHeight="1" x14ac:dyDescent="0.2">
      <c r="A588" s="81"/>
      <c r="B588" s="75"/>
      <c r="C588" s="92">
        <v>6409</v>
      </c>
      <c r="D588" s="61" t="s">
        <v>79</v>
      </c>
      <c r="E588" s="76">
        <v>-150000</v>
      </c>
    </row>
    <row r="589" spans="1:5" ht="15" customHeight="1" x14ac:dyDescent="0.2">
      <c r="A589" s="93"/>
      <c r="B589" s="94"/>
      <c r="C589" s="95" t="s">
        <v>44</v>
      </c>
      <c r="D589" s="96"/>
      <c r="E589" s="97">
        <f>SUM(E588:E588)</f>
        <v>-150000</v>
      </c>
    </row>
    <row r="590" spans="1:5" ht="15" customHeight="1" x14ac:dyDescent="0.2"/>
    <row r="591" spans="1:5" ht="15" customHeight="1" x14ac:dyDescent="0.25">
      <c r="A591" s="41" t="s">
        <v>16</v>
      </c>
      <c r="B591" s="38"/>
      <c r="C591" s="38"/>
      <c r="D591" s="38"/>
      <c r="E591" s="42"/>
    </row>
    <row r="592" spans="1:5" ht="15" customHeight="1" x14ac:dyDescent="0.2">
      <c r="A592" s="78" t="s">
        <v>105</v>
      </c>
      <c r="B592" s="42"/>
      <c r="C592" s="42"/>
      <c r="D592" s="42"/>
      <c r="E592" s="42" t="s">
        <v>106</v>
      </c>
    </row>
    <row r="593" spans="1:5" ht="15" customHeight="1" x14ac:dyDescent="0.2">
      <c r="A593" s="42"/>
      <c r="B593" s="145"/>
      <c r="C593" s="38"/>
      <c r="E593" s="132"/>
    </row>
    <row r="594" spans="1:5" ht="15" customHeight="1" x14ac:dyDescent="0.2">
      <c r="B594" s="59"/>
      <c r="C594" s="46" t="s">
        <v>40</v>
      </c>
      <c r="D594" s="133" t="s">
        <v>45</v>
      </c>
      <c r="E594" s="80" t="s">
        <v>42</v>
      </c>
    </row>
    <row r="595" spans="1:5" ht="15" customHeight="1" x14ac:dyDescent="0.2">
      <c r="B595" s="81"/>
      <c r="C595" s="92">
        <v>3532</v>
      </c>
      <c r="D595" s="65" t="s">
        <v>201</v>
      </c>
      <c r="E595" s="108">
        <v>150000</v>
      </c>
    </row>
    <row r="596" spans="1:5" ht="15" customHeight="1" x14ac:dyDescent="0.2">
      <c r="B596" s="74"/>
      <c r="C596" s="54" t="s">
        <v>44</v>
      </c>
      <c r="D596" s="118"/>
      <c r="E596" s="119">
        <f>SUM(E595:E595)</f>
        <v>150000</v>
      </c>
    </row>
    <row r="597" spans="1:5" ht="15" customHeight="1" x14ac:dyDescent="0.2"/>
    <row r="598" spans="1:5" ht="15" customHeight="1" x14ac:dyDescent="0.2"/>
    <row r="599" spans="1:5" ht="15" customHeight="1" x14ac:dyDescent="0.25">
      <c r="A599" s="35" t="s">
        <v>202</v>
      </c>
    </row>
    <row r="600" spans="1:5" ht="15" customHeight="1" x14ac:dyDescent="0.2">
      <c r="A600" s="161" t="s">
        <v>203</v>
      </c>
      <c r="B600" s="161"/>
      <c r="C600" s="161"/>
      <c r="D600" s="161"/>
      <c r="E600" s="161"/>
    </row>
    <row r="601" spans="1:5" ht="15" customHeight="1" x14ac:dyDescent="0.2">
      <c r="A601" s="161"/>
      <c r="B601" s="161"/>
      <c r="C601" s="161"/>
      <c r="D601" s="161"/>
      <c r="E601" s="161"/>
    </row>
    <row r="602" spans="1:5" ht="15" customHeight="1" x14ac:dyDescent="0.2">
      <c r="A602" s="157" t="s">
        <v>204</v>
      </c>
      <c r="B602" s="157"/>
      <c r="C602" s="157"/>
      <c r="D602" s="157"/>
      <c r="E602" s="157"/>
    </row>
    <row r="603" spans="1:5" ht="15" customHeight="1" x14ac:dyDescent="0.2">
      <c r="A603" s="157"/>
      <c r="B603" s="157"/>
      <c r="C603" s="157"/>
      <c r="D603" s="157"/>
      <c r="E603" s="157"/>
    </row>
    <row r="604" spans="1:5" ht="15" customHeight="1" x14ac:dyDescent="0.2">
      <c r="A604" s="157"/>
      <c r="B604" s="157"/>
      <c r="C604" s="157"/>
      <c r="D604" s="157"/>
      <c r="E604" s="157"/>
    </row>
    <row r="605" spans="1:5" ht="15" customHeight="1" x14ac:dyDescent="0.2">
      <c r="A605" s="157"/>
      <c r="B605" s="157"/>
      <c r="C605" s="157"/>
      <c r="D605" s="157"/>
      <c r="E605" s="157"/>
    </row>
    <row r="606" spans="1:5" ht="15" customHeight="1" x14ac:dyDescent="0.2">
      <c r="A606" s="157"/>
      <c r="B606" s="157"/>
      <c r="C606" s="157"/>
      <c r="D606" s="157"/>
      <c r="E606" s="157"/>
    </row>
    <row r="607" spans="1:5" ht="15" customHeight="1" x14ac:dyDescent="0.2">
      <c r="A607" s="157"/>
      <c r="B607" s="157"/>
      <c r="C607" s="157"/>
      <c r="D607" s="157"/>
      <c r="E607" s="157"/>
    </row>
    <row r="608" spans="1:5" ht="15" customHeight="1" x14ac:dyDescent="0.2">
      <c r="A608" s="157"/>
      <c r="B608" s="157"/>
      <c r="C608" s="157"/>
      <c r="D608" s="157"/>
      <c r="E608" s="157"/>
    </row>
    <row r="609" spans="1:5" ht="15" customHeight="1" x14ac:dyDescent="0.2">
      <c r="A609" s="86"/>
      <c r="B609" s="86"/>
      <c r="C609" s="86"/>
      <c r="D609" s="86"/>
      <c r="E609" s="86"/>
    </row>
    <row r="610" spans="1:5" ht="15" customHeight="1" x14ac:dyDescent="0.25">
      <c r="A610" s="37" t="s">
        <v>16</v>
      </c>
      <c r="B610" s="77"/>
      <c r="C610" s="77"/>
      <c r="D610" s="77"/>
      <c r="E610" s="77"/>
    </row>
    <row r="611" spans="1:5" ht="15" customHeight="1" x14ac:dyDescent="0.2">
      <c r="A611" s="71" t="s">
        <v>77</v>
      </c>
      <c r="B611" s="77"/>
      <c r="C611" s="77"/>
      <c r="D611" s="77"/>
      <c r="E611" s="87" t="s">
        <v>78</v>
      </c>
    </row>
    <row r="612" spans="1:5" ht="15" customHeight="1" x14ac:dyDescent="0.25">
      <c r="A612" s="90"/>
      <c r="B612" s="37"/>
      <c r="C612" s="77"/>
      <c r="D612" s="77"/>
      <c r="E612" s="127"/>
    </row>
    <row r="613" spans="1:5" ht="15" customHeight="1" x14ac:dyDescent="0.2">
      <c r="A613" s="73"/>
      <c r="B613" s="59"/>
      <c r="C613" s="48" t="s">
        <v>40</v>
      </c>
      <c r="D613" s="79" t="s">
        <v>45</v>
      </c>
      <c r="E613" s="48" t="s">
        <v>42</v>
      </c>
    </row>
    <row r="614" spans="1:5" ht="15" customHeight="1" x14ac:dyDescent="0.2">
      <c r="A614" s="81"/>
      <c r="B614" s="75"/>
      <c r="C614" s="92">
        <v>6409</v>
      </c>
      <c r="D614" s="61" t="s">
        <v>79</v>
      </c>
      <c r="E614" s="76">
        <v>-10500</v>
      </c>
    </row>
    <row r="615" spans="1:5" ht="15" customHeight="1" x14ac:dyDescent="0.2">
      <c r="A615" s="93"/>
      <c r="B615" s="94"/>
      <c r="C615" s="95" t="s">
        <v>44</v>
      </c>
      <c r="D615" s="96"/>
      <c r="E615" s="97">
        <f>SUM(E614:E614)</f>
        <v>-10500</v>
      </c>
    </row>
    <row r="616" spans="1:5" ht="15" customHeight="1" x14ac:dyDescent="0.2"/>
    <row r="617" spans="1:5" ht="15" customHeight="1" x14ac:dyDescent="0.25">
      <c r="A617" s="37" t="s">
        <v>16</v>
      </c>
      <c r="B617" s="77"/>
      <c r="C617" s="77"/>
      <c r="D617" s="77"/>
      <c r="E617" s="77"/>
    </row>
    <row r="618" spans="1:5" ht="15" customHeight="1" x14ac:dyDescent="0.2">
      <c r="A618" s="71" t="s">
        <v>205</v>
      </c>
      <c r="B618" s="77"/>
      <c r="C618" s="77"/>
      <c r="D618" s="77"/>
      <c r="E618" s="87" t="s">
        <v>206</v>
      </c>
    </row>
    <row r="619" spans="1:5" ht="15" customHeight="1" x14ac:dyDescent="0.25">
      <c r="A619" s="90"/>
      <c r="B619" s="37"/>
      <c r="C619" s="77"/>
      <c r="D619" s="77"/>
      <c r="E619" s="127"/>
    </row>
    <row r="620" spans="1:5" ht="15" customHeight="1" x14ac:dyDescent="0.2">
      <c r="A620" s="73"/>
      <c r="B620" s="59"/>
      <c r="C620" s="48" t="s">
        <v>40</v>
      </c>
      <c r="D620" s="79" t="s">
        <v>45</v>
      </c>
      <c r="E620" s="48" t="s">
        <v>42</v>
      </c>
    </row>
    <row r="621" spans="1:5" ht="15" customHeight="1" x14ac:dyDescent="0.2">
      <c r="A621" s="81"/>
      <c r="B621" s="75"/>
      <c r="C621" s="92">
        <v>6409</v>
      </c>
      <c r="D621" s="61" t="s">
        <v>79</v>
      </c>
      <c r="E621" s="76">
        <v>10500</v>
      </c>
    </row>
    <row r="622" spans="1:5" ht="15" customHeight="1" x14ac:dyDescent="0.2">
      <c r="A622" s="93"/>
      <c r="B622" s="94"/>
      <c r="C622" s="95" t="s">
        <v>44</v>
      </c>
      <c r="D622" s="96"/>
      <c r="E622" s="97">
        <f>SUM(E621:E621)</f>
        <v>10500</v>
      </c>
    </row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5" t="s">
        <v>207</v>
      </c>
      <c r="B626" s="146"/>
    </row>
    <row r="627" spans="1:5" ht="15" customHeight="1" x14ac:dyDescent="0.2">
      <c r="A627" s="161" t="s">
        <v>208</v>
      </c>
      <c r="B627" s="161"/>
      <c r="C627" s="161"/>
      <c r="D627" s="161"/>
      <c r="E627" s="161"/>
    </row>
    <row r="628" spans="1:5" ht="15" customHeight="1" x14ac:dyDescent="0.2">
      <c r="A628" s="161"/>
      <c r="B628" s="161"/>
      <c r="C628" s="161"/>
      <c r="D628" s="161"/>
      <c r="E628" s="161"/>
    </row>
    <row r="629" spans="1:5" ht="15" customHeight="1" x14ac:dyDescent="0.2">
      <c r="A629" s="157" t="s">
        <v>209</v>
      </c>
      <c r="B629" s="157"/>
      <c r="C629" s="157"/>
      <c r="D629" s="157"/>
      <c r="E629" s="157"/>
    </row>
    <row r="630" spans="1:5" ht="15" customHeight="1" x14ac:dyDescent="0.2">
      <c r="A630" s="157"/>
      <c r="B630" s="157"/>
      <c r="C630" s="157"/>
      <c r="D630" s="157"/>
      <c r="E630" s="157"/>
    </row>
    <row r="631" spans="1:5" ht="15" customHeight="1" x14ac:dyDescent="0.2">
      <c r="A631" s="157"/>
      <c r="B631" s="157"/>
      <c r="C631" s="157"/>
      <c r="D631" s="157"/>
      <c r="E631" s="157"/>
    </row>
    <row r="632" spans="1:5" ht="15" customHeight="1" x14ac:dyDescent="0.2">
      <c r="A632" s="157"/>
      <c r="B632" s="157"/>
      <c r="C632" s="157"/>
      <c r="D632" s="157"/>
      <c r="E632" s="157"/>
    </row>
    <row r="633" spans="1:5" ht="15" customHeight="1" x14ac:dyDescent="0.2">
      <c r="A633" s="157"/>
      <c r="B633" s="157"/>
      <c r="C633" s="157"/>
      <c r="D633" s="157"/>
      <c r="E633" s="157"/>
    </row>
    <row r="634" spans="1:5" ht="15" customHeight="1" x14ac:dyDescent="0.2">
      <c r="A634" s="157"/>
      <c r="B634" s="157"/>
      <c r="C634" s="157"/>
      <c r="D634" s="157"/>
      <c r="E634" s="157"/>
    </row>
    <row r="635" spans="1:5" ht="15" customHeight="1" x14ac:dyDescent="0.2"/>
    <row r="636" spans="1:5" ht="15" customHeight="1" x14ac:dyDescent="0.25">
      <c r="A636" s="37" t="s">
        <v>16</v>
      </c>
      <c r="B636" s="77"/>
      <c r="C636" s="77"/>
      <c r="D636" s="77"/>
      <c r="E636" s="77"/>
    </row>
    <row r="637" spans="1:5" ht="15" customHeight="1" x14ac:dyDescent="0.2">
      <c r="A637" s="71" t="s">
        <v>77</v>
      </c>
      <c r="B637" s="77"/>
      <c r="C637" s="77"/>
      <c r="D637" s="77"/>
      <c r="E637" s="87" t="s">
        <v>78</v>
      </c>
    </row>
    <row r="638" spans="1:5" ht="15" customHeight="1" x14ac:dyDescent="0.25">
      <c r="A638" s="90"/>
      <c r="B638" s="37"/>
      <c r="C638" s="77"/>
      <c r="D638" s="77"/>
      <c r="E638" s="127"/>
    </row>
    <row r="639" spans="1:5" ht="15" customHeight="1" x14ac:dyDescent="0.2">
      <c r="A639" s="73"/>
      <c r="B639" s="59"/>
      <c r="C639" s="48" t="s">
        <v>40</v>
      </c>
      <c r="D639" s="79" t="s">
        <v>45</v>
      </c>
      <c r="E639" s="48" t="s">
        <v>42</v>
      </c>
    </row>
    <row r="640" spans="1:5" ht="15" customHeight="1" x14ac:dyDescent="0.2">
      <c r="A640" s="81"/>
      <c r="B640" s="75"/>
      <c r="C640" s="92">
        <v>6409</v>
      </c>
      <c r="D640" s="61" t="s">
        <v>79</v>
      </c>
      <c r="E640" s="76">
        <v>-421000</v>
      </c>
    </row>
    <row r="641" spans="1:5" ht="15" customHeight="1" x14ac:dyDescent="0.2">
      <c r="A641" s="93"/>
      <c r="B641" s="94"/>
      <c r="C641" s="95" t="s">
        <v>44</v>
      </c>
      <c r="D641" s="96"/>
      <c r="E641" s="97">
        <f>SUM(E640:E640)</f>
        <v>-421000</v>
      </c>
    </row>
    <row r="642" spans="1:5" ht="15" customHeight="1" x14ac:dyDescent="0.2"/>
    <row r="643" spans="1:5" ht="15" customHeight="1" x14ac:dyDescent="0.25">
      <c r="A643" s="41" t="s">
        <v>16</v>
      </c>
      <c r="B643" s="38"/>
      <c r="C643" s="38"/>
      <c r="D643" s="38"/>
      <c r="E643" s="42"/>
    </row>
    <row r="644" spans="1:5" ht="15" customHeight="1" x14ac:dyDescent="0.2">
      <c r="A644" s="71" t="s">
        <v>74</v>
      </c>
      <c r="B644" s="38"/>
      <c r="C644" s="38"/>
      <c r="D644" s="38"/>
      <c r="E644" s="40" t="s">
        <v>75</v>
      </c>
    </row>
    <row r="645" spans="1:5" ht="15" customHeight="1" x14ac:dyDescent="0.2">
      <c r="B645" s="106"/>
      <c r="C645" s="38"/>
      <c r="D645" s="38"/>
      <c r="E645" s="43"/>
    </row>
    <row r="646" spans="1:5" ht="15" customHeight="1" x14ac:dyDescent="0.2">
      <c r="B646" s="59"/>
      <c r="C646" s="46" t="s">
        <v>40</v>
      </c>
      <c r="D646" s="47" t="s">
        <v>45</v>
      </c>
      <c r="E646" s="80" t="s">
        <v>42</v>
      </c>
    </row>
    <row r="647" spans="1:5" ht="15" customHeight="1" x14ac:dyDescent="0.2">
      <c r="B647" s="107"/>
      <c r="C647" s="50">
        <v>6172</v>
      </c>
      <c r="D647" s="61" t="s">
        <v>53</v>
      </c>
      <c r="E647" s="108">
        <v>421000</v>
      </c>
    </row>
    <row r="648" spans="1:5" ht="15" customHeight="1" x14ac:dyDescent="0.2">
      <c r="B648" s="107"/>
      <c r="C648" s="54" t="s">
        <v>44</v>
      </c>
      <c r="D648" s="55"/>
      <c r="E648" s="56">
        <f>SUM(E647:E647)</f>
        <v>421000</v>
      </c>
    </row>
    <row r="649" spans="1:5" ht="15" customHeight="1" x14ac:dyDescent="0.2"/>
    <row r="650" spans="1:5" ht="15" customHeight="1" x14ac:dyDescent="0.2"/>
    <row r="651" spans="1:5" ht="15" customHeight="1" x14ac:dyDescent="0.25">
      <c r="A651" s="35" t="s">
        <v>210</v>
      </c>
    </row>
    <row r="652" spans="1:5" ht="15" customHeight="1" x14ac:dyDescent="0.2">
      <c r="A652" s="156" t="s">
        <v>103</v>
      </c>
      <c r="B652" s="156"/>
      <c r="C652" s="156"/>
      <c r="D652" s="156"/>
      <c r="E652" s="156"/>
    </row>
    <row r="653" spans="1:5" ht="15" customHeight="1" x14ac:dyDescent="0.2">
      <c r="A653" s="156"/>
      <c r="B653" s="156"/>
      <c r="C653" s="156"/>
      <c r="D653" s="156"/>
      <c r="E653" s="156"/>
    </row>
    <row r="654" spans="1:5" ht="15" customHeight="1" x14ac:dyDescent="0.2">
      <c r="A654" s="157" t="s">
        <v>211</v>
      </c>
      <c r="B654" s="157"/>
      <c r="C654" s="157"/>
      <c r="D654" s="157"/>
      <c r="E654" s="157"/>
    </row>
    <row r="655" spans="1:5" ht="15" customHeight="1" x14ac:dyDescent="0.2">
      <c r="A655" s="157"/>
      <c r="B655" s="157"/>
      <c r="C655" s="157"/>
      <c r="D655" s="157"/>
      <c r="E655" s="157"/>
    </row>
    <row r="656" spans="1:5" ht="15" customHeight="1" x14ac:dyDescent="0.2">
      <c r="A656" s="157"/>
      <c r="B656" s="157"/>
      <c r="C656" s="157"/>
      <c r="D656" s="157"/>
      <c r="E656" s="157"/>
    </row>
    <row r="657" spans="1:5" ht="15" customHeight="1" x14ac:dyDescent="0.2">
      <c r="A657" s="157"/>
      <c r="B657" s="157"/>
      <c r="C657" s="157"/>
      <c r="D657" s="157"/>
      <c r="E657" s="157"/>
    </row>
    <row r="658" spans="1:5" ht="15" customHeight="1" x14ac:dyDescent="0.2">
      <c r="A658" s="157"/>
      <c r="B658" s="157"/>
      <c r="C658" s="157"/>
      <c r="D658" s="157"/>
      <c r="E658" s="157"/>
    </row>
    <row r="659" spans="1:5" ht="15" customHeight="1" x14ac:dyDescent="0.2">
      <c r="A659" s="157"/>
      <c r="B659" s="157"/>
      <c r="C659" s="157"/>
      <c r="D659" s="157"/>
      <c r="E659" s="157"/>
    </row>
    <row r="660" spans="1:5" ht="15" customHeight="1" x14ac:dyDescent="0.2">
      <c r="A660" s="157"/>
      <c r="B660" s="157"/>
      <c r="C660" s="157"/>
      <c r="D660" s="157"/>
      <c r="E660" s="157"/>
    </row>
    <row r="661" spans="1:5" ht="15" customHeight="1" x14ac:dyDescent="0.2"/>
    <row r="662" spans="1:5" ht="15" customHeight="1" x14ac:dyDescent="0.25">
      <c r="A662" s="41" t="s">
        <v>16</v>
      </c>
      <c r="B662" s="38"/>
      <c r="C662" s="38"/>
      <c r="D662" s="38"/>
      <c r="E662" s="42"/>
    </row>
    <row r="663" spans="1:5" ht="15" customHeight="1" x14ac:dyDescent="0.2">
      <c r="A663" s="78" t="s">
        <v>105</v>
      </c>
      <c r="B663" s="109"/>
      <c r="C663" s="109"/>
      <c r="D663" s="109"/>
      <c r="E663" s="109" t="s">
        <v>106</v>
      </c>
    </row>
    <row r="664" spans="1:5" ht="15" customHeight="1" x14ac:dyDescent="0.2">
      <c r="A664" s="78"/>
      <c r="B664" s="42"/>
      <c r="C664" s="38"/>
      <c r="D664" s="38"/>
      <c r="E664" s="43"/>
    </row>
    <row r="665" spans="1:5" ht="15" customHeight="1" x14ac:dyDescent="0.2">
      <c r="A665" s="59"/>
      <c r="B665" s="59"/>
      <c r="C665" s="46" t="s">
        <v>40</v>
      </c>
      <c r="D665" s="79" t="s">
        <v>45</v>
      </c>
      <c r="E665" s="80" t="s">
        <v>42</v>
      </c>
    </row>
    <row r="666" spans="1:5" ht="15" customHeight="1" x14ac:dyDescent="0.2">
      <c r="A666" s="59"/>
      <c r="B666" s="59"/>
      <c r="C666" s="92">
        <v>3545</v>
      </c>
      <c r="D666" s="65" t="s">
        <v>175</v>
      </c>
      <c r="E666" s="76">
        <v>-400000</v>
      </c>
    </row>
    <row r="667" spans="1:5" ht="15" customHeight="1" x14ac:dyDescent="0.2">
      <c r="A667" s="59"/>
      <c r="B667" s="59"/>
      <c r="C667" s="92">
        <v>3599</v>
      </c>
      <c r="D667" s="65" t="s">
        <v>175</v>
      </c>
      <c r="E667" s="76">
        <v>400000</v>
      </c>
    </row>
    <row r="668" spans="1:5" ht="15" customHeight="1" x14ac:dyDescent="0.2">
      <c r="A668" s="53"/>
      <c r="B668" s="53"/>
      <c r="C668" s="54" t="s">
        <v>44</v>
      </c>
      <c r="D668" s="55"/>
      <c r="E668" s="56">
        <f>SUM(E666:E667)</f>
        <v>0</v>
      </c>
    </row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5" t="s">
        <v>212</v>
      </c>
    </row>
    <row r="679" spans="1:5" ht="15" customHeight="1" x14ac:dyDescent="0.2">
      <c r="A679" s="156" t="s">
        <v>111</v>
      </c>
      <c r="B679" s="156"/>
      <c r="C679" s="156"/>
      <c r="D679" s="156"/>
      <c r="E679" s="156"/>
    </row>
    <row r="680" spans="1:5" ht="15" customHeight="1" x14ac:dyDescent="0.2">
      <c r="A680" s="156"/>
      <c r="B680" s="156"/>
      <c r="C680" s="156"/>
      <c r="D680" s="156"/>
      <c r="E680" s="156"/>
    </row>
    <row r="681" spans="1:5" ht="15" customHeight="1" x14ac:dyDescent="0.2">
      <c r="A681" s="157" t="s">
        <v>213</v>
      </c>
      <c r="B681" s="157"/>
      <c r="C681" s="157"/>
      <c r="D681" s="157"/>
      <c r="E681" s="157"/>
    </row>
    <row r="682" spans="1:5" ht="15" customHeight="1" x14ac:dyDescent="0.2">
      <c r="A682" s="157"/>
      <c r="B682" s="157"/>
      <c r="C682" s="157"/>
      <c r="D682" s="157"/>
      <c r="E682" s="157"/>
    </row>
    <row r="683" spans="1:5" ht="15" customHeight="1" x14ac:dyDescent="0.2">
      <c r="A683" s="157"/>
      <c r="B683" s="157"/>
      <c r="C683" s="157"/>
      <c r="D683" s="157"/>
      <c r="E683" s="157"/>
    </row>
    <row r="684" spans="1:5" ht="15" customHeight="1" x14ac:dyDescent="0.2">
      <c r="A684" s="157"/>
      <c r="B684" s="157"/>
      <c r="C684" s="157"/>
      <c r="D684" s="157"/>
      <c r="E684" s="157"/>
    </row>
    <row r="685" spans="1:5" ht="15" customHeight="1" x14ac:dyDescent="0.2">
      <c r="A685" s="157"/>
      <c r="B685" s="157"/>
      <c r="C685" s="157"/>
      <c r="D685" s="157"/>
      <c r="E685" s="157"/>
    </row>
    <row r="686" spans="1:5" ht="15" customHeight="1" x14ac:dyDescent="0.2">
      <c r="A686" s="157"/>
      <c r="B686" s="157"/>
      <c r="C686" s="157"/>
      <c r="D686" s="157"/>
      <c r="E686" s="157"/>
    </row>
    <row r="687" spans="1:5" ht="15" customHeight="1" x14ac:dyDescent="0.2"/>
    <row r="688" spans="1:5" ht="15" customHeight="1" x14ac:dyDescent="0.25">
      <c r="A688" s="37" t="s">
        <v>16</v>
      </c>
      <c r="B688" s="77"/>
      <c r="C688" s="77"/>
      <c r="D688" s="42"/>
      <c r="E688" s="42"/>
    </row>
    <row r="689" spans="1:5" ht="15" customHeight="1" x14ac:dyDescent="0.2">
      <c r="A689" s="71" t="s">
        <v>38</v>
      </c>
      <c r="B689" s="77"/>
      <c r="C689" s="77"/>
      <c r="D689" s="77"/>
      <c r="E689" s="87" t="s">
        <v>214</v>
      </c>
    </row>
    <row r="690" spans="1:5" ht="15" customHeight="1" x14ac:dyDescent="0.2">
      <c r="A690" s="90"/>
      <c r="B690" s="102"/>
      <c r="C690" s="77"/>
      <c r="D690" s="90"/>
      <c r="E690" s="91"/>
    </row>
    <row r="691" spans="1:5" ht="15" customHeight="1" x14ac:dyDescent="0.2">
      <c r="A691" s="73"/>
      <c r="B691" s="73"/>
      <c r="C691" s="48" t="s">
        <v>40</v>
      </c>
      <c r="D691" s="79" t="s">
        <v>45</v>
      </c>
      <c r="E691" s="48" t="s">
        <v>42</v>
      </c>
    </row>
    <row r="692" spans="1:5" ht="15" customHeight="1" x14ac:dyDescent="0.2">
      <c r="A692" s="64"/>
      <c r="B692" s="60"/>
      <c r="C692" s="92">
        <v>3636</v>
      </c>
      <c r="D692" s="61" t="s">
        <v>46</v>
      </c>
      <c r="E692" s="76">
        <v>-60500</v>
      </c>
    </row>
    <row r="693" spans="1:5" ht="15" customHeight="1" x14ac:dyDescent="0.2">
      <c r="A693" s="93"/>
      <c r="B693" s="77"/>
      <c r="C693" s="95" t="s">
        <v>44</v>
      </c>
      <c r="D693" s="96"/>
      <c r="E693" s="97">
        <f>SUM(E692:E692)</f>
        <v>-60500</v>
      </c>
    </row>
    <row r="694" spans="1:5" ht="15" customHeight="1" x14ac:dyDescent="0.2"/>
    <row r="695" spans="1:5" ht="15" customHeight="1" x14ac:dyDescent="0.25">
      <c r="A695" s="37" t="s">
        <v>16</v>
      </c>
      <c r="B695" s="77"/>
      <c r="C695" s="77"/>
      <c r="D695" s="42"/>
      <c r="E695" s="42"/>
    </row>
    <row r="696" spans="1:5" ht="15" customHeight="1" x14ac:dyDescent="0.2">
      <c r="A696" s="71" t="s">
        <v>38</v>
      </c>
      <c r="B696" s="77"/>
      <c r="C696" s="77"/>
      <c r="D696" s="77"/>
      <c r="E696" s="87" t="s">
        <v>141</v>
      </c>
    </row>
    <row r="697" spans="1:5" ht="15" customHeight="1" x14ac:dyDescent="0.2">
      <c r="A697" s="90"/>
      <c r="B697" s="102"/>
      <c r="C697" s="77"/>
      <c r="D697" s="90"/>
      <c r="E697" s="91"/>
    </row>
    <row r="698" spans="1:5" ht="15" customHeight="1" x14ac:dyDescent="0.2">
      <c r="A698" s="73"/>
      <c r="B698" s="73"/>
      <c r="C698" s="48" t="s">
        <v>40</v>
      </c>
      <c r="D698" s="79" t="s">
        <v>45</v>
      </c>
      <c r="E698" s="48" t="s">
        <v>42</v>
      </c>
    </row>
    <row r="699" spans="1:5" ht="15" customHeight="1" x14ac:dyDescent="0.2">
      <c r="A699" s="64"/>
      <c r="B699" s="60"/>
      <c r="C699" s="92">
        <v>2143</v>
      </c>
      <c r="D699" s="61" t="s">
        <v>46</v>
      </c>
      <c r="E699" s="76">
        <v>60500</v>
      </c>
    </row>
    <row r="700" spans="1:5" ht="15" customHeight="1" x14ac:dyDescent="0.2">
      <c r="A700" s="93"/>
      <c r="B700" s="77"/>
      <c r="C700" s="95" t="s">
        <v>44</v>
      </c>
      <c r="D700" s="96"/>
      <c r="E700" s="97">
        <f>SUM(E699:E699)</f>
        <v>60500</v>
      </c>
    </row>
    <row r="701" spans="1:5" ht="15" customHeight="1" x14ac:dyDescent="0.2"/>
    <row r="702" spans="1:5" ht="15" customHeight="1" x14ac:dyDescent="0.2"/>
    <row r="703" spans="1:5" ht="15" customHeight="1" x14ac:dyDescent="0.25">
      <c r="A703" s="35" t="s">
        <v>215</v>
      </c>
    </row>
    <row r="704" spans="1:5" ht="15" customHeight="1" x14ac:dyDescent="0.2">
      <c r="A704" s="156" t="s">
        <v>111</v>
      </c>
      <c r="B704" s="156"/>
      <c r="C704" s="156"/>
      <c r="D704" s="156"/>
      <c r="E704" s="156"/>
    </row>
    <row r="705" spans="1:5" ht="15" customHeight="1" x14ac:dyDescent="0.2">
      <c r="A705" s="156"/>
      <c r="B705" s="156"/>
      <c r="C705" s="156"/>
      <c r="D705" s="156"/>
      <c r="E705" s="156"/>
    </row>
    <row r="706" spans="1:5" ht="15" customHeight="1" x14ac:dyDescent="0.2">
      <c r="A706" s="157" t="s">
        <v>216</v>
      </c>
      <c r="B706" s="157"/>
      <c r="C706" s="157"/>
      <c r="D706" s="157"/>
      <c r="E706" s="157"/>
    </row>
    <row r="707" spans="1:5" ht="15" customHeight="1" x14ac:dyDescent="0.2">
      <c r="A707" s="157"/>
      <c r="B707" s="157"/>
      <c r="C707" s="157"/>
      <c r="D707" s="157"/>
      <c r="E707" s="157"/>
    </row>
    <row r="708" spans="1:5" ht="15" customHeight="1" x14ac:dyDescent="0.2">
      <c r="A708" s="157"/>
      <c r="B708" s="157"/>
      <c r="C708" s="157"/>
      <c r="D708" s="157"/>
      <c r="E708" s="157"/>
    </row>
    <row r="709" spans="1:5" ht="15" customHeight="1" x14ac:dyDescent="0.2">
      <c r="A709" s="157"/>
      <c r="B709" s="157"/>
      <c r="C709" s="157"/>
      <c r="D709" s="157"/>
      <c r="E709" s="157"/>
    </row>
    <row r="710" spans="1:5" ht="15" customHeight="1" x14ac:dyDescent="0.2">
      <c r="A710" s="157"/>
      <c r="B710" s="157"/>
      <c r="C710" s="157"/>
      <c r="D710" s="157"/>
      <c r="E710" s="157"/>
    </row>
    <row r="711" spans="1:5" ht="15" customHeight="1" x14ac:dyDescent="0.2">
      <c r="A711" s="157"/>
      <c r="B711" s="157"/>
      <c r="C711" s="157"/>
      <c r="D711" s="157"/>
      <c r="E711" s="157"/>
    </row>
    <row r="712" spans="1:5" ht="15" customHeight="1" x14ac:dyDescent="0.2">
      <c r="A712" s="157"/>
      <c r="B712" s="157"/>
      <c r="C712" s="157"/>
      <c r="D712" s="157"/>
      <c r="E712" s="157"/>
    </row>
    <row r="713" spans="1:5" ht="15" customHeight="1" x14ac:dyDescent="0.2"/>
    <row r="714" spans="1:5" ht="15" customHeight="1" x14ac:dyDescent="0.25">
      <c r="A714" s="41" t="s">
        <v>16</v>
      </c>
      <c r="B714" s="38"/>
      <c r="C714" s="38"/>
      <c r="D714" s="38"/>
      <c r="E714" s="38"/>
    </row>
    <row r="715" spans="1:5" ht="15" customHeight="1" x14ac:dyDescent="0.2">
      <c r="A715" s="39" t="s">
        <v>38</v>
      </c>
      <c r="B715" s="38"/>
      <c r="C715" s="38"/>
      <c r="D715" s="38"/>
      <c r="E715" s="40" t="s">
        <v>51</v>
      </c>
    </row>
    <row r="716" spans="1:5" ht="15" customHeight="1" x14ac:dyDescent="0.25">
      <c r="A716" s="41"/>
      <c r="B716" s="42"/>
      <c r="C716" s="38"/>
      <c r="D716" s="38"/>
      <c r="E716" s="43"/>
    </row>
    <row r="717" spans="1:5" ht="15" customHeight="1" x14ac:dyDescent="0.2">
      <c r="A717" s="44"/>
      <c r="B717" s="59"/>
      <c r="C717" s="46" t="s">
        <v>40</v>
      </c>
      <c r="D717" s="47" t="s">
        <v>45</v>
      </c>
      <c r="E717" s="48" t="s">
        <v>42</v>
      </c>
    </row>
    <row r="718" spans="1:5" ht="15" customHeight="1" x14ac:dyDescent="0.2">
      <c r="A718" s="64"/>
      <c r="B718" s="60"/>
      <c r="C718" s="50">
        <v>5272</v>
      </c>
      <c r="D718" s="61" t="s">
        <v>115</v>
      </c>
      <c r="E718" s="52">
        <f>-9316-141.6</f>
        <v>-9457.6</v>
      </c>
    </row>
    <row r="719" spans="1:5" ht="15" customHeight="1" x14ac:dyDescent="0.2">
      <c r="A719" s="64"/>
      <c r="B719" s="60"/>
      <c r="C719" s="92">
        <v>6402</v>
      </c>
      <c r="D719" s="113" t="s">
        <v>60</v>
      </c>
      <c r="E719" s="52">
        <v>9457.6</v>
      </c>
    </row>
    <row r="720" spans="1:5" ht="15" customHeight="1" x14ac:dyDescent="0.2">
      <c r="A720" s="53"/>
      <c r="B720" s="66"/>
      <c r="C720" s="54" t="s">
        <v>44</v>
      </c>
      <c r="D720" s="55"/>
      <c r="E720" s="56">
        <f>SUM(E718:E719)</f>
        <v>0</v>
      </c>
    </row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5" t="s">
        <v>217</v>
      </c>
    </row>
    <row r="731" spans="1:5" ht="15" customHeight="1" x14ac:dyDescent="0.2">
      <c r="A731" s="156" t="s">
        <v>111</v>
      </c>
      <c r="B731" s="156"/>
      <c r="C731" s="156"/>
      <c r="D731" s="156"/>
      <c r="E731" s="156"/>
    </row>
    <row r="732" spans="1:5" ht="15" customHeight="1" x14ac:dyDescent="0.2">
      <c r="A732" s="156"/>
      <c r="B732" s="156"/>
      <c r="C732" s="156"/>
      <c r="D732" s="156"/>
      <c r="E732" s="156"/>
    </row>
    <row r="733" spans="1:5" ht="15" customHeight="1" x14ac:dyDescent="0.2">
      <c r="A733" s="157" t="s">
        <v>218</v>
      </c>
      <c r="B733" s="157"/>
      <c r="C733" s="157"/>
      <c r="D733" s="157"/>
      <c r="E733" s="157"/>
    </row>
    <row r="734" spans="1:5" ht="15" customHeight="1" x14ac:dyDescent="0.2">
      <c r="A734" s="157"/>
      <c r="B734" s="157"/>
      <c r="C734" s="157"/>
      <c r="D734" s="157"/>
      <c r="E734" s="157"/>
    </row>
    <row r="735" spans="1:5" ht="15" customHeight="1" x14ac:dyDescent="0.2">
      <c r="A735" s="157"/>
      <c r="B735" s="157"/>
      <c r="C735" s="157"/>
      <c r="D735" s="157"/>
      <c r="E735" s="157"/>
    </row>
    <row r="736" spans="1:5" ht="15" customHeight="1" x14ac:dyDescent="0.2">
      <c r="A736" s="157"/>
      <c r="B736" s="157"/>
      <c r="C736" s="157"/>
      <c r="D736" s="157"/>
      <c r="E736" s="157"/>
    </row>
    <row r="737" spans="1:5" ht="15" customHeight="1" x14ac:dyDescent="0.2">
      <c r="A737" s="157"/>
      <c r="B737" s="157"/>
      <c r="C737" s="157"/>
      <c r="D737" s="157"/>
      <c r="E737" s="157"/>
    </row>
    <row r="738" spans="1:5" ht="15" customHeight="1" x14ac:dyDescent="0.2">
      <c r="A738" s="157"/>
      <c r="B738" s="157"/>
      <c r="C738" s="157"/>
      <c r="D738" s="157"/>
      <c r="E738" s="157"/>
    </row>
    <row r="739" spans="1:5" ht="15" customHeight="1" x14ac:dyDescent="0.2"/>
    <row r="740" spans="1:5" ht="15" customHeight="1" x14ac:dyDescent="0.25">
      <c r="A740" s="41" t="s">
        <v>16</v>
      </c>
      <c r="B740" s="38"/>
      <c r="C740" s="38"/>
      <c r="D740" s="38"/>
      <c r="E740" s="38"/>
    </row>
    <row r="741" spans="1:5" ht="15" customHeight="1" x14ac:dyDescent="0.2">
      <c r="A741" s="39" t="s">
        <v>38</v>
      </c>
      <c r="B741" s="38"/>
      <c r="C741" s="38"/>
      <c r="D741" s="38"/>
      <c r="E741" s="40" t="s">
        <v>51</v>
      </c>
    </row>
    <row r="742" spans="1:5" ht="15" customHeight="1" x14ac:dyDescent="0.25">
      <c r="A742" s="41"/>
      <c r="B742" s="42"/>
      <c r="C742" s="38"/>
      <c r="D742" s="38"/>
      <c r="E742" s="43"/>
    </row>
    <row r="743" spans="1:5" ht="15" customHeight="1" x14ac:dyDescent="0.2">
      <c r="A743" s="44"/>
      <c r="B743" s="59"/>
      <c r="C743" s="46" t="s">
        <v>40</v>
      </c>
      <c r="D743" s="47" t="s">
        <v>45</v>
      </c>
      <c r="E743" s="48" t="s">
        <v>42</v>
      </c>
    </row>
    <row r="744" spans="1:5" ht="15" customHeight="1" x14ac:dyDescent="0.2">
      <c r="A744" s="64"/>
      <c r="B744" s="60"/>
      <c r="C744" s="50">
        <v>5272</v>
      </c>
      <c r="D744" s="61" t="s">
        <v>115</v>
      </c>
      <c r="E744" s="52">
        <f>-9316-141.6</f>
        <v>-9457.6</v>
      </c>
    </row>
    <row r="745" spans="1:5" ht="15" customHeight="1" x14ac:dyDescent="0.2">
      <c r="A745" s="64"/>
      <c r="B745" s="60"/>
      <c r="C745" s="92">
        <v>6402</v>
      </c>
      <c r="D745" s="113" t="s">
        <v>60</v>
      </c>
      <c r="E745" s="52">
        <v>9457.6</v>
      </c>
    </row>
    <row r="746" spans="1:5" ht="15" customHeight="1" x14ac:dyDescent="0.2">
      <c r="A746" s="53"/>
      <c r="B746" s="66"/>
      <c r="C746" s="54" t="s">
        <v>44</v>
      </c>
      <c r="D746" s="55"/>
      <c r="E746" s="56">
        <f>SUM(E744:E745)</f>
        <v>0</v>
      </c>
    </row>
    <row r="747" spans="1:5" ht="15" customHeight="1" x14ac:dyDescent="0.2"/>
    <row r="748" spans="1:5" ht="15" customHeight="1" x14ac:dyDescent="0.2"/>
    <row r="749" spans="1:5" ht="15" customHeight="1" x14ac:dyDescent="0.25">
      <c r="A749" s="35" t="s">
        <v>219</v>
      </c>
    </row>
    <row r="750" spans="1:5" ht="15" customHeight="1" x14ac:dyDescent="0.2">
      <c r="A750" s="156" t="s">
        <v>117</v>
      </c>
      <c r="B750" s="156"/>
      <c r="C750" s="156"/>
      <c r="D750" s="156"/>
      <c r="E750" s="156"/>
    </row>
    <row r="751" spans="1:5" ht="15" customHeight="1" x14ac:dyDescent="0.2">
      <c r="A751" s="156"/>
      <c r="B751" s="156"/>
      <c r="C751" s="156"/>
      <c r="D751" s="156"/>
      <c r="E751" s="156"/>
    </row>
    <row r="752" spans="1:5" ht="15" customHeight="1" x14ac:dyDescent="0.2">
      <c r="A752" s="157" t="s">
        <v>252</v>
      </c>
      <c r="B752" s="157"/>
      <c r="C752" s="157"/>
      <c r="D752" s="157"/>
      <c r="E752" s="157"/>
    </row>
    <row r="753" spans="1:5" ht="15" customHeight="1" x14ac:dyDescent="0.2">
      <c r="A753" s="157"/>
      <c r="B753" s="157"/>
      <c r="C753" s="157"/>
      <c r="D753" s="157"/>
      <c r="E753" s="157"/>
    </row>
    <row r="754" spans="1:5" ht="15" customHeight="1" x14ac:dyDescent="0.2">
      <c r="A754" s="157"/>
      <c r="B754" s="157"/>
      <c r="C754" s="157"/>
      <c r="D754" s="157"/>
      <c r="E754" s="157"/>
    </row>
    <row r="755" spans="1:5" ht="15" customHeight="1" x14ac:dyDescent="0.2">
      <c r="A755" s="157"/>
      <c r="B755" s="157"/>
      <c r="C755" s="157"/>
      <c r="D755" s="157"/>
      <c r="E755" s="157"/>
    </row>
    <row r="756" spans="1:5" ht="15" customHeight="1" x14ac:dyDescent="0.2">
      <c r="A756" s="157"/>
      <c r="B756" s="157"/>
      <c r="C756" s="157"/>
      <c r="D756" s="157"/>
      <c r="E756" s="157"/>
    </row>
    <row r="757" spans="1:5" ht="15" customHeight="1" x14ac:dyDescent="0.2">
      <c r="A757" s="157"/>
      <c r="B757" s="157"/>
      <c r="C757" s="157"/>
      <c r="D757" s="157"/>
      <c r="E757" s="157"/>
    </row>
    <row r="758" spans="1:5" ht="15" customHeight="1" x14ac:dyDescent="0.2">
      <c r="A758" s="157"/>
      <c r="B758" s="157"/>
      <c r="C758" s="157"/>
      <c r="D758" s="157"/>
      <c r="E758" s="157"/>
    </row>
    <row r="759" spans="1:5" ht="15" customHeight="1" x14ac:dyDescent="0.2">
      <c r="A759" s="157"/>
      <c r="B759" s="157"/>
      <c r="C759" s="157"/>
      <c r="D759" s="157"/>
      <c r="E759" s="157"/>
    </row>
    <row r="760" spans="1:5" ht="15" customHeight="1" x14ac:dyDescent="0.25">
      <c r="A760" s="35"/>
    </row>
    <row r="761" spans="1:5" ht="15" customHeight="1" x14ac:dyDescent="0.25">
      <c r="A761" s="41" t="s">
        <v>16</v>
      </c>
      <c r="B761" s="38"/>
      <c r="C761" s="38"/>
      <c r="D761" s="38"/>
      <c r="E761" s="42"/>
    </row>
    <row r="762" spans="1:5" ht="15" customHeight="1" x14ac:dyDescent="0.2">
      <c r="A762" s="78" t="s">
        <v>118</v>
      </c>
      <c r="B762" s="109"/>
      <c r="C762" s="109"/>
      <c r="D762" s="109"/>
      <c r="E762" s="42" t="s">
        <v>119</v>
      </c>
    </row>
    <row r="763" spans="1:5" ht="15" customHeight="1" x14ac:dyDescent="0.2">
      <c r="A763" s="78"/>
      <c r="B763" s="42"/>
      <c r="C763" s="38"/>
      <c r="D763" s="38"/>
      <c r="E763" s="43"/>
    </row>
    <row r="764" spans="1:5" ht="15" customHeight="1" x14ac:dyDescent="0.2">
      <c r="A764" s="59"/>
      <c r="B764" s="48" t="s">
        <v>120</v>
      </c>
      <c r="C764" s="46" t="s">
        <v>40</v>
      </c>
      <c r="D764" s="115" t="s">
        <v>41</v>
      </c>
      <c r="E764" s="80" t="s">
        <v>42</v>
      </c>
    </row>
    <row r="765" spans="1:5" ht="15" customHeight="1" x14ac:dyDescent="0.2">
      <c r="A765" s="59"/>
      <c r="B765" s="116">
        <v>880</v>
      </c>
      <c r="C765" s="92"/>
      <c r="D765" s="61" t="s">
        <v>127</v>
      </c>
      <c r="E765" s="52">
        <v>-32000</v>
      </c>
    </row>
    <row r="766" spans="1:5" ht="15" customHeight="1" x14ac:dyDescent="0.2">
      <c r="A766" s="59"/>
      <c r="B766" s="116">
        <v>880</v>
      </c>
      <c r="C766" s="92"/>
      <c r="D766" s="69" t="s">
        <v>122</v>
      </c>
      <c r="E766" s="52">
        <v>32000</v>
      </c>
    </row>
    <row r="767" spans="1:5" ht="15" customHeight="1" x14ac:dyDescent="0.2">
      <c r="A767" s="53"/>
      <c r="B767" s="117"/>
      <c r="C767" s="54" t="s">
        <v>44</v>
      </c>
      <c r="D767" s="118"/>
      <c r="E767" s="119">
        <f>SUM(E765:E766)</f>
        <v>0</v>
      </c>
    </row>
    <row r="768" spans="1:5" ht="15" customHeight="1" x14ac:dyDescent="0.2"/>
    <row r="769" spans="1:5" ht="15" customHeight="1" x14ac:dyDescent="0.2"/>
    <row r="770" spans="1:5" ht="15" customHeight="1" x14ac:dyDescent="0.25">
      <c r="A770" s="35" t="s">
        <v>220</v>
      </c>
    </row>
    <row r="771" spans="1:5" ht="15" customHeight="1" x14ac:dyDescent="0.2">
      <c r="A771" s="161" t="s">
        <v>72</v>
      </c>
      <c r="B771" s="161"/>
      <c r="C771" s="161"/>
      <c r="D771" s="161"/>
      <c r="E771" s="161"/>
    </row>
    <row r="772" spans="1:5" ht="15" customHeight="1" x14ac:dyDescent="0.2">
      <c r="A772" s="157" t="s">
        <v>253</v>
      </c>
      <c r="B772" s="157"/>
      <c r="C772" s="157"/>
      <c r="D772" s="157"/>
      <c r="E772" s="157"/>
    </row>
    <row r="773" spans="1:5" ht="15" customHeight="1" x14ac:dyDescent="0.2">
      <c r="A773" s="157"/>
      <c r="B773" s="157"/>
      <c r="C773" s="157"/>
      <c r="D773" s="157"/>
      <c r="E773" s="157"/>
    </row>
    <row r="774" spans="1:5" ht="15" customHeight="1" x14ac:dyDescent="0.2">
      <c r="A774" s="157"/>
      <c r="B774" s="157"/>
      <c r="C774" s="157"/>
      <c r="D774" s="157"/>
      <c r="E774" s="157"/>
    </row>
    <row r="775" spans="1:5" ht="15" customHeight="1" x14ac:dyDescent="0.2">
      <c r="A775" s="157"/>
      <c r="B775" s="157"/>
      <c r="C775" s="157"/>
      <c r="D775" s="157"/>
      <c r="E775" s="157"/>
    </row>
    <row r="776" spans="1:5" ht="15" customHeight="1" x14ac:dyDescent="0.2">
      <c r="A776" s="157"/>
      <c r="B776" s="157"/>
      <c r="C776" s="157"/>
      <c r="D776" s="157"/>
      <c r="E776" s="157"/>
    </row>
    <row r="777" spans="1:5" ht="15" customHeight="1" x14ac:dyDescent="0.2">
      <c r="A777" s="157"/>
      <c r="B777" s="157"/>
      <c r="C777" s="157"/>
      <c r="D777" s="157"/>
      <c r="E777" s="157"/>
    </row>
    <row r="778" spans="1:5" ht="15" customHeight="1" x14ac:dyDescent="0.2">
      <c r="A778" s="157"/>
      <c r="B778" s="157"/>
      <c r="C778" s="157"/>
      <c r="D778" s="157"/>
      <c r="E778" s="157"/>
    </row>
    <row r="779" spans="1:5" ht="15" customHeight="1" x14ac:dyDescent="0.2">
      <c r="A779" s="157"/>
      <c r="B779" s="157"/>
      <c r="C779" s="157"/>
      <c r="D779" s="157"/>
      <c r="E779" s="157"/>
    </row>
    <row r="780" spans="1:5" ht="15" customHeight="1" x14ac:dyDescent="0.2">
      <c r="A780" s="86"/>
      <c r="B780" s="86"/>
      <c r="C780" s="86"/>
      <c r="D780" s="86"/>
      <c r="E780" s="86"/>
    </row>
    <row r="781" spans="1:5" ht="15" customHeight="1" x14ac:dyDescent="0.2">
      <c r="A781" s="86"/>
      <c r="B781" s="86"/>
      <c r="C781" s="86"/>
      <c r="D781" s="86"/>
      <c r="E781" s="86"/>
    </row>
    <row r="782" spans="1:5" ht="15" customHeight="1" x14ac:dyDescent="0.25">
      <c r="A782" s="41" t="s">
        <v>1</v>
      </c>
      <c r="B782" s="38"/>
      <c r="C782" s="38"/>
      <c r="D782" s="38"/>
      <c r="E782" s="38"/>
    </row>
    <row r="783" spans="1:5" ht="15" customHeight="1" x14ac:dyDescent="0.2">
      <c r="A783" s="78" t="s">
        <v>77</v>
      </c>
      <c r="E783" t="s">
        <v>78</v>
      </c>
    </row>
    <row r="784" spans="1:5" ht="15" customHeight="1" x14ac:dyDescent="0.25">
      <c r="B784" s="41"/>
      <c r="C784" s="38"/>
      <c r="D784" s="38"/>
      <c r="E784" s="43"/>
    </row>
    <row r="785" spans="1:5" ht="15" customHeight="1" x14ac:dyDescent="0.2">
      <c r="A785" s="59"/>
      <c r="B785" s="59"/>
      <c r="C785" s="46" t="s">
        <v>40</v>
      </c>
      <c r="D785" s="47" t="s">
        <v>41</v>
      </c>
      <c r="E785" s="48" t="s">
        <v>42</v>
      </c>
    </row>
    <row r="786" spans="1:5" ht="15" customHeight="1" x14ac:dyDescent="0.2">
      <c r="A786" s="81"/>
      <c r="B786" s="75"/>
      <c r="C786" s="92"/>
      <c r="D786" s="65" t="s">
        <v>150</v>
      </c>
      <c r="E786" s="76">
        <v>399205.28</v>
      </c>
    </row>
    <row r="787" spans="1:5" ht="15" customHeight="1" x14ac:dyDescent="0.2">
      <c r="A787" s="81"/>
      <c r="B787" s="75"/>
      <c r="C787" s="95" t="s">
        <v>44</v>
      </c>
      <c r="D787" s="99"/>
      <c r="E787" s="100">
        <f>SUM(E786:E786)</f>
        <v>399205.28</v>
      </c>
    </row>
    <row r="788" spans="1:5" ht="15" customHeight="1" x14ac:dyDescent="0.2"/>
    <row r="789" spans="1:5" ht="15" customHeight="1" x14ac:dyDescent="0.25">
      <c r="A789" s="37" t="s">
        <v>16</v>
      </c>
      <c r="B789" s="77"/>
      <c r="C789" s="77"/>
      <c r="D789" s="42"/>
      <c r="E789" s="42"/>
    </row>
    <row r="790" spans="1:5" ht="15" customHeight="1" x14ac:dyDescent="0.2">
      <c r="A790" s="71" t="s">
        <v>82</v>
      </c>
      <c r="B790" s="38"/>
      <c r="C790" s="38"/>
      <c r="D790" s="38"/>
      <c r="E790" s="40" t="s">
        <v>85</v>
      </c>
    </row>
    <row r="791" spans="1:5" ht="15" customHeight="1" x14ac:dyDescent="0.2">
      <c r="A791" s="90"/>
      <c r="B791" s="102"/>
      <c r="C791" s="77"/>
      <c r="D791" s="90"/>
      <c r="E791" s="91"/>
    </row>
    <row r="792" spans="1:5" ht="15" customHeight="1" x14ac:dyDescent="0.2">
      <c r="B792" s="59"/>
      <c r="C792" s="48" t="s">
        <v>40</v>
      </c>
      <c r="D792" s="79" t="s">
        <v>45</v>
      </c>
      <c r="E792" s="48" t="s">
        <v>42</v>
      </c>
    </row>
    <row r="793" spans="1:5" ht="15" customHeight="1" x14ac:dyDescent="0.2">
      <c r="B793" s="107"/>
      <c r="C793" s="92">
        <v>3315</v>
      </c>
      <c r="D793" s="61" t="s">
        <v>53</v>
      </c>
      <c r="E793" s="76">
        <f>377027.21+22178.07</f>
        <v>399205.28</v>
      </c>
    </row>
    <row r="794" spans="1:5" ht="15" customHeight="1" x14ac:dyDescent="0.2">
      <c r="B794" s="66"/>
      <c r="C794" s="95" t="s">
        <v>44</v>
      </c>
      <c r="D794" s="96"/>
      <c r="E794" s="97">
        <f>SUM(E793:E793)</f>
        <v>399205.28</v>
      </c>
    </row>
    <row r="795" spans="1:5" ht="15" customHeight="1" x14ac:dyDescent="0.2"/>
    <row r="796" spans="1:5" ht="15" customHeight="1" x14ac:dyDescent="0.2"/>
    <row r="797" spans="1:5" ht="15" customHeight="1" x14ac:dyDescent="0.25">
      <c r="A797" s="35" t="s">
        <v>221</v>
      </c>
    </row>
    <row r="798" spans="1:5" ht="15" customHeight="1" x14ac:dyDescent="0.2">
      <c r="A798" s="161" t="s">
        <v>72</v>
      </c>
      <c r="B798" s="161"/>
      <c r="C798" s="161"/>
      <c r="D798" s="161"/>
      <c r="E798" s="161"/>
    </row>
    <row r="799" spans="1:5" ht="15" customHeight="1" x14ac:dyDescent="0.2">
      <c r="A799" s="157" t="s">
        <v>222</v>
      </c>
      <c r="B799" s="157"/>
      <c r="C799" s="157"/>
      <c r="D799" s="157"/>
      <c r="E799" s="157"/>
    </row>
    <row r="800" spans="1:5" ht="15" customHeight="1" x14ac:dyDescent="0.2">
      <c r="A800" s="157"/>
      <c r="B800" s="157"/>
      <c r="C800" s="157"/>
      <c r="D800" s="157"/>
      <c r="E800" s="157"/>
    </row>
    <row r="801" spans="1:5" ht="15" customHeight="1" x14ac:dyDescent="0.2">
      <c r="A801" s="157"/>
      <c r="B801" s="157"/>
      <c r="C801" s="157"/>
      <c r="D801" s="157"/>
      <c r="E801" s="157"/>
    </row>
    <row r="802" spans="1:5" ht="15" customHeight="1" x14ac:dyDescent="0.2">
      <c r="A802" s="157"/>
      <c r="B802" s="157"/>
      <c r="C802" s="157"/>
      <c r="D802" s="157"/>
      <c r="E802" s="157"/>
    </row>
    <row r="803" spans="1:5" ht="15" customHeight="1" x14ac:dyDescent="0.2">
      <c r="A803" s="157"/>
      <c r="B803" s="157"/>
      <c r="C803" s="157"/>
      <c r="D803" s="157"/>
      <c r="E803" s="157"/>
    </row>
    <row r="804" spans="1:5" ht="15" customHeight="1" x14ac:dyDescent="0.2">
      <c r="A804" s="157"/>
      <c r="B804" s="157"/>
      <c r="C804" s="157"/>
      <c r="D804" s="157"/>
      <c r="E804" s="157"/>
    </row>
    <row r="805" spans="1:5" ht="15" customHeight="1" x14ac:dyDescent="0.2">
      <c r="A805" s="157"/>
      <c r="B805" s="157"/>
      <c r="C805" s="157"/>
      <c r="D805" s="157"/>
      <c r="E805" s="157"/>
    </row>
    <row r="806" spans="1:5" ht="15" customHeight="1" x14ac:dyDescent="0.2">
      <c r="A806" s="157"/>
      <c r="B806" s="157"/>
      <c r="C806" s="157"/>
      <c r="D806" s="157"/>
      <c r="E806" s="157"/>
    </row>
    <row r="807" spans="1:5" ht="15" customHeight="1" x14ac:dyDescent="0.2">
      <c r="A807" s="70"/>
      <c r="B807" s="70"/>
      <c r="C807" s="70"/>
      <c r="D807" s="70"/>
      <c r="E807" s="70"/>
    </row>
    <row r="808" spans="1:5" ht="15" customHeight="1" x14ac:dyDescent="0.25">
      <c r="A808" s="41" t="s">
        <v>1</v>
      </c>
      <c r="B808" s="38"/>
      <c r="C808" s="38"/>
      <c r="D808" s="38"/>
      <c r="E808" s="38"/>
    </row>
    <row r="809" spans="1:5" ht="15" customHeight="1" x14ac:dyDescent="0.2">
      <c r="A809" s="78" t="s">
        <v>77</v>
      </c>
      <c r="E809" t="s">
        <v>78</v>
      </c>
    </row>
    <row r="810" spans="1:5" ht="15" customHeight="1" x14ac:dyDescent="0.25">
      <c r="B810" s="41"/>
      <c r="C810" s="38"/>
      <c r="D810" s="38"/>
      <c r="E810" s="43"/>
    </row>
    <row r="811" spans="1:5" ht="15" customHeight="1" x14ac:dyDescent="0.2">
      <c r="A811" s="59"/>
      <c r="B811" s="59"/>
      <c r="C811" s="46" t="s">
        <v>40</v>
      </c>
      <c r="D811" s="47" t="s">
        <v>41</v>
      </c>
      <c r="E811" s="48" t="s">
        <v>42</v>
      </c>
    </row>
    <row r="812" spans="1:5" ht="15" customHeight="1" x14ac:dyDescent="0.2">
      <c r="A812" s="81"/>
      <c r="B812" s="75"/>
      <c r="C812" s="92"/>
      <c r="D812" s="98" t="s">
        <v>88</v>
      </c>
      <c r="E812" s="76">
        <v>409407.23</v>
      </c>
    </row>
    <row r="813" spans="1:5" ht="15" customHeight="1" x14ac:dyDescent="0.2">
      <c r="A813" s="81"/>
      <c r="B813" s="75"/>
      <c r="C813" s="95" t="s">
        <v>44</v>
      </c>
      <c r="D813" s="99"/>
      <c r="E813" s="100">
        <f>SUM(E812:E812)</f>
        <v>409407.23</v>
      </c>
    </row>
    <row r="814" spans="1:5" ht="15" customHeight="1" x14ac:dyDescent="0.2">
      <c r="A814" s="90"/>
      <c r="B814" s="90"/>
      <c r="C814" s="90"/>
      <c r="D814" s="90"/>
      <c r="E814" s="90"/>
    </row>
    <row r="815" spans="1:5" ht="15" customHeight="1" x14ac:dyDescent="0.25">
      <c r="A815" s="41" t="s">
        <v>1</v>
      </c>
      <c r="B815" s="38"/>
      <c r="C815" s="38"/>
      <c r="D815" s="38"/>
      <c r="E815" s="38"/>
    </row>
    <row r="816" spans="1:5" ht="15" customHeight="1" x14ac:dyDescent="0.2">
      <c r="A816" s="78" t="s">
        <v>185</v>
      </c>
      <c r="B816" s="38"/>
      <c r="C816" s="38"/>
      <c r="D816" s="38"/>
      <c r="E816" s="40" t="s">
        <v>186</v>
      </c>
    </row>
    <row r="817" spans="1:7" ht="15" customHeight="1" x14ac:dyDescent="0.25">
      <c r="B817" s="41"/>
      <c r="C817" s="38"/>
      <c r="D817" s="38"/>
      <c r="E817" s="43"/>
    </row>
    <row r="818" spans="1:7" ht="15" customHeight="1" x14ac:dyDescent="0.2">
      <c r="A818" s="59"/>
      <c r="B818" s="59"/>
      <c r="C818" s="46" t="s">
        <v>40</v>
      </c>
      <c r="D818" s="47" t="s">
        <v>41</v>
      </c>
      <c r="E818" s="48" t="s">
        <v>42</v>
      </c>
    </row>
    <row r="819" spans="1:7" ht="15" customHeight="1" x14ac:dyDescent="0.2">
      <c r="A819" s="81"/>
      <c r="B819" s="75"/>
      <c r="C819" s="92">
        <v>6402</v>
      </c>
      <c r="D819" s="65" t="s">
        <v>223</v>
      </c>
      <c r="E819" s="76">
        <f>30731+3764</f>
        <v>34495</v>
      </c>
    </row>
    <row r="820" spans="1:7" ht="15" customHeight="1" x14ac:dyDescent="0.2">
      <c r="A820" s="81"/>
      <c r="B820" s="75"/>
      <c r="C820" s="95" t="s">
        <v>44</v>
      </c>
      <c r="D820" s="99"/>
      <c r="E820" s="100">
        <f>SUM(E819:E819)</f>
        <v>34495</v>
      </c>
    </row>
    <row r="821" spans="1:7" ht="15" customHeight="1" x14ac:dyDescent="0.2">
      <c r="A821" s="90"/>
      <c r="B821" s="90"/>
      <c r="C821" s="90"/>
      <c r="D821" s="90"/>
      <c r="E821" s="90"/>
    </row>
    <row r="822" spans="1:7" ht="15" customHeight="1" x14ac:dyDescent="0.25">
      <c r="A822" s="41" t="s">
        <v>1</v>
      </c>
      <c r="B822" s="38"/>
      <c r="C822" s="38"/>
      <c r="D822" s="38"/>
      <c r="E822" s="38"/>
    </row>
    <row r="823" spans="1:7" ht="15" customHeight="1" x14ac:dyDescent="0.2">
      <c r="A823" s="78" t="s">
        <v>105</v>
      </c>
      <c r="B823" s="109"/>
      <c r="C823" s="109"/>
      <c r="D823" s="109"/>
      <c r="E823" s="109" t="s">
        <v>106</v>
      </c>
    </row>
    <row r="824" spans="1:7" ht="15" customHeight="1" x14ac:dyDescent="0.25">
      <c r="B824" s="41"/>
      <c r="C824" s="38"/>
      <c r="D824" s="38"/>
      <c r="E824" s="43"/>
    </row>
    <row r="825" spans="1:7" ht="15" customHeight="1" x14ac:dyDescent="0.2">
      <c r="A825" s="59"/>
      <c r="B825" s="59"/>
      <c r="C825" s="46" t="s">
        <v>40</v>
      </c>
      <c r="D825" s="47" t="s">
        <v>41</v>
      </c>
      <c r="E825" s="48" t="s">
        <v>42</v>
      </c>
    </row>
    <row r="826" spans="1:7" ht="15" customHeight="1" x14ac:dyDescent="0.2">
      <c r="A826" s="81"/>
      <c r="B826" s="75"/>
      <c r="C826" s="92">
        <v>6402</v>
      </c>
      <c r="D826" s="65" t="s">
        <v>223</v>
      </c>
      <c r="E826" s="76">
        <v>63508.79</v>
      </c>
      <c r="G826" s="36">
        <f>+E820+E827</f>
        <v>98003.790000000008</v>
      </c>
    </row>
    <row r="827" spans="1:7" ht="15" customHeight="1" x14ac:dyDescent="0.2">
      <c r="A827" s="81"/>
      <c r="B827" s="75"/>
      <c r="C827" s="95" t="s">
        <v>44</v>
      </c>
      <c r="D827" s="99"/>
      <c r="E827" s="100">
        <f>SUM(E826:E826)</f>
        <v>63508.79</v>
      </c>
      <c r="G827" s="36">
        <f>+E813+E820+E827</f>
        <v>507411.01999999996</v>
      </c>
    </row>
    <row r="828" spans="1:7" ht="15" customHeight="1" x14ac:dyDescent="0.2">
      <c r="A828" s="90"/>
      <c r="B828" s="90"/>
      <c r="C828" s="90"/>
      <c r="D828" s="90"/>
      <c r="E828" s="90"/>
    </row>
    <row r="829" spans="1:7" ht="15" customHeight="1" x14ac:dyDescent="0.2">
      <c r="A829" s="90"/>
      <c r="B829" s="90"/>
      <c r="C829" s="90"/>
      <c r="D829" s="90"/>
      <c r="E829" s="90"/>
    </row>
    <row r="830" spans="1:7" ht="15" customHeight="1" x14ac:dyDescent="0.2">
      <c r="A830" s="90"/>
      <c r="B830" s="90"/>
      <c r="C830" s="90"/>
      <c r="D830" s="90"/>
      <c r="E830" s="90"/>
    </row>
    <row r="831" spans="1:7" ht="15" customHeight="1" x14ac:dyDescent="0.2">
      <c r="A831" s="90"/>
      <c r="B831" s="90"/>
      <c r="C831" s="90"/>
      <c r="D831" s="90"/>
      <c r="E831" s="90"/>
    </row>
    <row r="832" spans="1:7" ht="15" customHeight="1" x14ac:dyDescent="0.2">
      <c r="A832" s="90"/>
      <c r="B832" s="90"/>
      <c r="C832" s="90"/>
      <c r="D832" s="90"/>
      <c r="E832" s="90"/>
    </row>
    <row r="833" spans="1:5" ht="15" customHeight="1" x14ac:dyDescent="0.2">
      <c r="A833" s="90"/>
      <c r="B833" s="90"/>
      <c r="C833" s="90"/>
      <c r="D833" s="90"/>
      <c r="E833" s="90"/>
    </row>
    <row r="834" spans="1:5" ht="15" customHeight="1" x14ac:dyDescent="0.25">
      <c r="A834" s="37" t="s">
        <v>16</v>
      </c>
      <c r="B834" s="77"/>
      <c r="C834" s="77"/>
      <c r="D834" s="77"/>
      <c r="E834" s="90"/>
    </row>
    <row r="835" spans="1:5" ht="15" customHeight="1" x14ac:dyDescent="0.2">
      <c r="A835" s="71" t="s">
        <v>77</v>
      </c>
      <c r="B835" s="147"/>
      <c r="C835" s="147"/>
      <c r="D835" s="147"/>
      <c r="E835" s="147" t="s">
        <v>78</v>
      </c>
    </row>
    <row r="836" spans="1:5" ht="15" customHeight="1" x14ac:dyDescent="0.2">
      <c r="A836" s="90"/>
      <c r="B836" s="102"/>
      <c r="C836" s="77"/>
      <c r="D836" s="147"/>
      <c r="E836" s="91"/>
    </row>
    <row r="837" spans="1:5" ht="15" customHeight="1" x14ac:dyDescent="0.2">
      <c r="A837" s="73"/>
      <c r="B837" s="73"/>
      <c r="C837" s="48" t="s">
        <v>40</v>
      </c>
      <c r="D837" s="79" t="s">
        <v>45</v>
      </c>
      <c r="E837" s="48" t="s">
        <v>42</v>
      </c>
    </row>
    <row r="838" spans="1:5" ht="15" customHeight="1" x14ac:dyDescent="0.2">
      <c r="A838" s="81"/>
      <c r="B838" s="75"/>
      <c r="C838" s="92">
        <v>6402</v>
      </c>
      <c r="D838" s="113" t="s">
        <v>60</v>
      </c>
      <c r="E838" s="76">
        <v>507411.02</v>
      </c>
    </row>
    <row r="839" spans="1:5" ht="15" customHeight="1" x14ac:dyDescent="0.2">
      <c r="A839" s="81"/>
      <c r="B839" s="75"/>
      <c r="C839" s="95" t="s">
        <v>44</v>
      </c>
      <c r="D839" s="96"/>
      <c r="E839" s="97">
        <f>SUM(E838:E838)</f>
        <v>507411.02</v>
      </c>
    </row>
    <row r="840" spans="1:5" ht="15" customHeight="1" x14ac:dyDescent="0.2"/>
    <row r="841" spans="1:5" ht="15" customHeight="1" x14ac:dyDescent="0.2"/>
    <row r="842" spans="1:5" ht="15" customHeight="1" x14ac:dyDescent="0.25">
      <c r="A842" s="35" t="s">
        <v>224</v>
      </c>
    </row>
    <row r="843" spans="1:5" ht="15" customHeight="1" x14ac:dyDescent="0.2">
      <c r="A843" s="161" t="s">
        <v>72</v>
      </c>
      <c r="B843" s="161"/>
      <c r="C843" s="161"/>
      <c r="D843" s="161"/>
      <c r="E843" s="161"/>
    </row>
    <row r="844" spans="1:5" ht="15" customHeight="1" x14ac:dyDescent="0.2">
      <c r="A844" s="157" t="s">
        <v>225</v>
      </c>
      <c r="B844" s="157"/>
      <c r="C844" s="157"/>
      <c r="D844" s="157"/>
      <c r="E844" s="157"/>
    </row>
    <row r="845" spans="1:5" ht="15" customHeight="1" x14ac:dyDescent="0.2">
      <c r="A845" s="157"/>
      <c r="B845" s="157"/>
      <c r="C845" s="157"/>
      <c r="D845" s="157"/>
      <c r="E845" s="157"/>
    </row>
    <row r="846" spans="1:5" ht="15" customHeight="1" x14ac:dyDescent="0.2">
      <c r="A846" s="157"/>
      <c r="B846" s="157"/>
      <c r="C846" s="157"/>
      <c r="D846" s="157"/>
      <c r="E846" s="157"/>
    </row>
    <row r="847" spans="1:5" ht="15" customHeight="1" x14ac:dyDescent="0.2">
      <c r="A847" s="157"/>
      <c r="B847" s="157"/>
      <c r="C847" s="157"/>
      <c r="D847" s="157"/>
      <c r="E847" s="157"/>
    </row>
    <row r="848" spans="1:5" ht="15" customHeight="1" x14ac:dyDescent="0.2">
      <c r="A848" s="157"/>
      <c r="B848" s="157"/>
      <c r="C848" s="157"/>
      <c r="D848" s="157"/>
      <c r="E848" s="157"/>
    </row>
    <row r="849" spans="1:5" ht="15" customHeight="1" x14ac:dyDescent="0.2">
      <c r="A849" s="157"/>
      <c r="B849" s="157"/>
      <c r="C849" s="157"/>
      <c r="D849" s="157"/>
      <c r="E849" s="157"/>
    </row>
    <row r="850" spans="1:5" ht="15" customHeight="1" x14ac:dyDescent="0.2">
      <c r="A850" s="157"/>
      <c r="B850" s="157"/>
      <c r="C850" s="157"/>
      <c r="D850" s="157"/>
      <c r="E850" s="157"/>
    </row>
    <row r="851" spans="1:5" ht="15" customHeight="1" x14ac:dyDescent="0.2">
      <c r="A851" s="42" t="s">
        <v>156</v>
      </c>
    </row>
    <row r="852" spans="1:5" ht="15" customHeight="1" x14ac:dyDescent="0.25">
      <c r="A852" s="41" t="s">
        <v>1</v>
      </c>
      <c r="B852" s="38"/>
      <c r="C852" s="38"/>
      <c r="D852" s="38"/>
      <c r="E852" s="38"/>
    </row>
    <row r="853" spans="1:5" ht="15" customHeight="1" x14ac:dyDescent="0.2">
      <c r="A853" s="78" t="s">
        <v>77</v>
      </c>
      <c r="B853" s="38"/>
      <c r="C853" s="38"/>
      <c r="D853" s="38"/>
      <c r="E853" s="40" t="s">
        <v>78</v>
      </c>
    </row>
    <row r="854" spans="1:5" ht="15" customHeight="1" x14ac:dyDescent="0.25">
      <c r="A854" s="42"/>
      <c r="B854" s="41"/>
      <c r="C854" s="38"/>
      <c r="D854" s="38"/>
      <c r="E854" s="43"/>
    </row>
    <row r="855" spans="1:5" ht="15" customHeight="1" x14ac:dyDescent="0.2">
      <c r="B855" s="73"/>
      <c r="C855" s="46" t="s">
        <v>40</v>
      </c>
      <c r="D855" s="47" t="s">
        <v>41</v>
      </c>
      <c r="E855" s="80" t="s">
        <v>42</v>
      </c>
    </row>
    <row r="856" spans="1:5" ht="15" customHeight="1" x14ac:dyDescent="0.2">
      <c r="B856" s="74"/>
      <c r="C856" s="126">
        <v>6172</v>
      </c>
      <c r="D856" s="61" t="s">
        <v>157</v>
      </c>
      <c r="E856" s="52">
        <v>94972</v>
      </c>
    </row>
    <row r="857" spans="1:5" ht="15" customHeight="1" x14ac:dyDescent="0.2">
      <c r="B857" s="74"/>
      <c r="C857" s="54" t="s">
        <v>44</v>
      </c>
      <c r="D857" s="55"/>
      <c r="E857" s="56">
        <f>SUM(E856:E856)</f>
        <v>94972</v>
      </c>
    </row>
    <row r="858" spans="1:5" ht="15" customHeight="1" x14ac:dyDescent="0.2"/>
    <row r="859" spans="1:5" ht="15" customHeight="1" x14ac:dyDescent="0.25">
      <c r="A859" s="41" t="s">
        <v>16</v>
      </c>
      <c r="B859" s="38"/>
      <c r="C859" s="38"/>
      <c r="D859" s="38"/>
      <c r="E859" s="38"/>
    </row>
    <row r="860" spans="1:5" ht="15" customHeight="1" x14ac:dyDescent="0.2">
      <c r="A860" s="78" t="s">
        <v>118</v>
      </c>
      <c r="B860" s="109"/>
      <c r="C860" s="109"/>
      <c r="D860" s="109"/>
      <c r="E860" s="42" t="s">
        <v>119</v>
      </c>
    </row>
    <row r="861" spans="1:5" ht="15" customHeight="1" x14ac:dyDescent="0.25">
      <c r="A861" s="41"/>
      <c r="B861" s="42"/>
      <c r="C861" s="38"/>
      <c r="D861" s="38"/>
      <c r="E861" s="43"/>
    </row>
    <row r="862" spans="1:5" ht="15" customHeight="1" x14ac:dyDescent="0.2">
      <c r="A862" s="59"/>
      <c r="B862" s="48" t="s">
        <v>120</v>
      </c>
      <c r="C862" s="46" t="s">
        <v>40</v>
      </c>
      <c r="D862" s="115" t="s">
        <v>41</v>
      </c>
      <c r="E862" s="80" t="s">
        <v>42</v>
      </c>
    </row>
    <row r="863" spans="1:5" ht="15" customHeight="1" x14ac:dyDescent="0.2">
      <c r="A863" s="74"/>
      <c r="B863" s="114">
        <v>305</v>
      </c>
      <c r="C863" s="92"/>
      <c r="D863" s="69" t="s">
        <v>122</v>
      </c>
      <c r="E863" s="52">
        <v>94972</v>
      </c>
    </row>
    <row r="864" spans="1:5" ht="15" customHeight="1" x14ac:dyDescent="0.2">
      <c r="A864" s="84"/>
      <c r="B864" s="117"/>
      <c r="C864" s="54" t="s">
        <v>44</v>
      </c>
      <c r="D864" s="118"/>
      <c r="E864" s="119">
        <f>SUM(E863:E863)</f>
        <v>94972</v>
      </c>
    </row>
    <row r="865" spans="1:5" ht="15" customHeight="1" x14ac:dyDescent="0.2"/>
    <row r="866" spans="1:5" ht="15" customHeight="1" x14ac:dyDescent="0.2"/>
    <row r="867" spans="1:5" ht="15" customHeight="1" x14ac:dyDescent="0.25">
      <c r="A867" s="35" t="s">
        <v>226</v>
      </c>
    </row>
    <row r="868" spans="1:5" ht="15" customHeight="1" x14ac:dyDescent="0.2">
      <c r="A868" s="161" t="s">
        <v>72</v>
      </c>
      <c r="B868" s="161"/>
      <c r="C868" s="161"/>
      <c r="D868" s="161"/>
      <c r="E868" s="161"/>
    </row>
    <row r="869" spans="1:5" ht="15" customHeight="1" x14ac:dyDescent="0.2">
      <c r="A869" s="161" t="s">
        <v>227</v>
      </c>
      <c r="B869" s="161"/>
      <c r="C869" s="161"/>
      <c r="D869" s="161"/>
      <c r="E869" s="161"/>
    </row>
    <row r="870" spans="1:5" ht="15" customHeight="1" x14ac:dyDescent="0.2">
      <c r="A870" s="157" t="s">
        <v>228</v>
      </c>
      <c r="B870" s="157"/>
      <c r="C870" s="157"/>
      <c r="D870" s="157"/>
      <c r="E870" s="157"/>
    </row>
    <row r="871" spans="1:5" ht="15" customHeight="1" x14ac:dyDescent="0.2">
      <c r="A871" s="157"/>
      <c r="B871" s="157"/>
      <c r="C871" s="157"/>
      <c r="D871" s="157"/>
      <c r="E871" s="157"/>
    </row>
    <row r="872" spans="1:5" ht="15" customHeight="1" x14ac:dyDescent="0.2">
      <c r="A872" s="157"/>
      <c r="B872" s="157"/>
      <c r="C872" s="157"/>
      <c r="D872" s="157"/>
      <c r="E872" s="157"/>
    </row>
    <row r="873" spans="1:5" ht="15" customHeight="1" x14ac:dyDescent="0.2">
      <c r="A873" s="157"/>
      <c r="B873" s="157"/>
      <c r="C873" s="157"/>
      <c r="D873" s="157"/>
      <c r="E873" s="157"/>
    </row>
    <row r="874" spans="1:5" ht="15" customHeight="1" x14ac:dyDescent="0.2">
      <c r="A874" s="157"/>
      <c r="B874" s="157"/>
      <c r="C874" s="157"/>
      <c r="D874" s="157"/>
      <c r="E874" s="157"/>
    </row>
    <row r="875" spans="1:5" ht="15" customHeight="1" x14ac:dyDescent="0.2">
      <c r="A875" s="101"/>
      <c r="B875" s="101"/>
      <c r="C875" s="101"/>
      <c r="D875" s="101"/>
      <c r="E875" s="101"/>
    </row>
    <row r="876" spans="1:5" ht="15" customHeight="1" x14ac:dyDescent="0.25">
      <c r="A876" s="37" t="s">
        <v>1</v>
      </c>
      <c r="B876" s="77"/>
      <c r="C876" s="77"/>
      <c r="D876" s="77"/>
      <c r="E876" s="77"/>
    </row>
    <row r="877" spans="1:5" ht="15" customHeight="1" x14ac:dyDescent="0.2">
      <c r="A877" s="71" t="s">
        <v>179</v>
      </c>
      <c r="B877" s="77"/>
      <c r="C877" s="77"/>
      <c r="D877" s="77"/>
      <c r="E877" s="87" t="s">
        <v>180</v>
      </c>
    </row>
    <row r="878" spans="1:5" ht="15" customHeight="1" x14ac:dyDescent="0.25">
      <c r="A878" s="90"/>
      <c r="B878" s="37"/>
      <c r="C878" s="77"/>
      <c r="D878" s="77"/>
      <c r="E878" s="127"/>
    </row>
    <row r="879" spans="1:5" ht="15" customHeight="1" x14ac:dyDescent="0.2">
      <c r="B879" s="48" t="s">
        <v>120</v>
      </c>
      <c r="C879" s="48" t="s">
        <v>40</v>
      </c>
      <c r="D879" s="68" t="s">
        <v>41</v>
      </c>
      <c r="E879" s="46" t="s">
        <v>42</v>
      </c>
    </row>
    <row r="880" spans="1:5" ht="15" customHeight="1" x14ac:dyDescent="0.2">
      <c r="B880" s="116">
        <v>33155</v>
      </c>
      <c r="C880" s="148"/>
      <c r="D880" s="149" t="s">
        <v>229</v>
      </c>
      <c r="E880" s="76">
        <v>97200000</v>
      </c>
    </row>
    <row r="881" spans="1:5" ht="15" customHeight="1" x14ac:dyDescent="0.2">
      <c r="B881" s="150"/>
      <c r="C881" s="95" t="s">
        <v>44</v>
      </c>
      <c r="D881" s="99"/>
      <c r="E881" s="100">
        <f>SUM(E880:E880)</f>
        <v>97200000</v>
      </c>
    </row>
    <row r="882" spans="1:5" ht="15" customHeight="1" x14ac:dyDescent="0.25">
      <c r="A882" s="151"/>
      <c r="B882" s="147"/>
      <c r="C882" s="147"/>
      <c r="D882" s="147"/>
      <c r="E882" s="147"/>
    </row>
    <row r="883" spans="1:5" ht="15" customHeight="1" x14ac:dyDescent="0.25">
      <c r="A883" s="151"/>
      <c r="B883" s="147"/>
      <c r="C883" s="147"/>
      <c r="D883" s="147"/>
      <c r="E883" s="147"/>
    </row>
    <row r="884" spans="1:5" ht="15" customHeight="1" x14ac:dyDescent="0.25">
      <c r="A884" s="151"/>
      <c r="B884" s="147"/>
      <c r="C884" s="147"/>
      <c r="D884" s="147"/>
      <c r="E884" s="147"/>
    </row>
    <row r="885" spans="1:5" ht="15" customHeight="1" x14ac:dyDescent="0.25">
      <c r="A885" s="151"/>
      <c r="B885" s="147"/>
      <c r="C885" s="147"/>
      <c r="D885" s="147"/>
      <c r="E885" s="147"/>
    </row>
    <row r="886" spans="1:5" ht="15" customHeight="1" x14ac:dyDescent="0.25">
      <c r="A886" s="41" t="s">
        <v>16</v>
      </c>
      <c r="B886" s="38"/>
      <c r="C886" s="38"/>
      <c r="D886" s="38"/>
      <c r="E886" s="42"/>
    </row>
    <row r="887" spans="1:5" ht="15" customHeight="1" x14ac:dyDescent="0.2">
      <c r="A887" s="71" t="s">
        <v>179</v>
      </c>
      <c r="B887" s="38"/>
      <c r="C887" s="38"/>
      <c r="D887" s="38"/>
      <c r="E887" s="87" t="s">
        <v>180</v>
      </c>
    </row>
    <row r="888" spans="1:5" ht="15" customHeight="1" x14ac:dyDescent="0.2"/>
    <row r="889" spans="1:5" ht="15" customHeight="1" x14ac:dyDescent="0.2">
      <c r="A889" s="152" t="s">
        <v>230</v>
      </c>
      <c r="E889" s="153">
        <v>97200000</v>
      </c>
    </row>
    <row r="890" spans="1:5" ht="15" customHeight="1" x14ac:dyDescent="0.2"/>
    <row r="891" spans="1:5" ht="15" customHeight="1" x14ac:dyDescent="0.2"/>
    <row r="892" spans="1:5" ht="15" customHeight="1" x14ac:dyDescent="0.25">
      <c r="A892" s="35" t="s">
        <v>231</v>
      </c>
    </row>
    <row r="893" spans="1:5" ht="15" customHeight="1" x14ac:dyDescent="0.2">
      <c r="A893" s="161" t="s">
        <v>72</v>
      </c>
      <c r="B893" s="161"/>
      <c r="C893" s="161"/>
      <c r="D893" s="161"/>
      <c r="E893" s="161"/>
    </row>
    <row r="894" spans="1:5" ht="15" customHeight="1" x14ac:dyDescent="0.2">
      <c r="A894" s="161" t="s">
        <v>227</v>
      </c>
      <c r="B894" s="161"/>
      <c r="C894" s="161"/>
      <c r="D894" s="161"/>
      <c r="E894" s="161"/>
    </row>
    <row r="895" spans="1:5" ht="15" customHeight="1" x14ac:dyDescent="0.2">
      <c r="A895" s="157" t="s">
        <v>232</v>
      </c>
      <c r="B895" s="157"/>
      <c r="C895" s="157"/>
      <c r="D895" s="157"/>
      <c r="E895" s="157"/>
    </row>
    <row r="896" spans="1:5" ht="15" customHeight="1" x14ac:dyDescent="0.2">
      <c r="A896" s="157"/>
      <c r="B896" s="157"/>
      <c r="C896" s="157"/>
      <c r="D896" s="157"/>
      <c r="E896" s="157"/>
    </row>
    <row r="897" spans="1:5" ht="15" customHeight="1" x14ac:dyDescent="0.2">
      <c r="A897" s="157"/>
      <c r="B897" s="157"/>
      <c r="C897" s="157"/>
      <c r="D897" s="157"/>
      <c r="E897" s="157"/>
    </row>
    <row r="898" spans="1:5" ht="15" customHeight="1" x14ac:dyDescent="0.2">
      <c r="A898" s="157"/>
      <c r="B898" s="157"/>
      <c r="C898" s="157"/>
      <c r="D898" s="157"/>
      <c r="E898" s="157"/>
    </row>
    <row r="899" spans="1:5" ht="15" customHeight="1" x14ac:dyDescent="0.2">
      <c r="A899" s="157"/>
      <c r="B899" s="157"/>
      <c r="C899" s="157"/>
      <c r="D899" s="157"/>
      <c r="E899" s="157"/>
    </row>
    <row r="900" spans="1:5" ht="15" customHeight="1" x14ac:dyDescent="0.2">
      <c r="A900" s="101"/>
      <c r="B900" s="101"/>
      <c r="C900" s="101"/>
      <c r="D900" s="101"/>
      <c r="E900" s="101"/>
    </row>
    <row r="901" spans="1:5" ht="15" customHeight="1" x14ac:dyDescent="0.25">
      <c r="A901" s="37" t="s">
        <v>1</v>
      </c>
      <c r="B901" s="77"/>
      <c r="C901" s="77"/>
      <c r="D901" s="77"/>
      <c r="E901" s="77"/>
    </row>
    <row r="902" spans="1:5" ht="15" customHeight="1" x14ac:dyDescent="0.2">
      <c r="A902" s="71" t="s">
        <v>179</v>
      </c>
      <c r="B902" s="77"/>
      <c r="C902" s="77"/>
      <c r="D902" s="77"/>
      <c r="E902" s="87" t="s">
        <v>180</v>
      </c>
    </row>
    <row r="903" spans="1:5" ht="15" customHeight="1" x14ac:dyDescent="0.25">
      <c r="A903" s="90"/>
      <c r="B903" s="37"/>
      <c r="C903" s="77"/>
      <c r="D903" s="77"/>
      <c r="E903" s="127"/>
    </row>
    <row r="904" spans="1:5" ht="15" customHeight="1" x14ac:dyDescent="0.2">
      <c r="B904" s="48" t="s">
        <v>120</v>
      </c>
      <c r="C904" s="48" t="s">
        <v>40</v>
      </c>
      <c r="D904" s="68" t="s">
        <v>41</v>
      </c>
      <c r="E904" s="48" t="s">
        <v>42</v>
      </c>
    </row>
    <row r="905" spans="1:5" ht="15" customHeight="1" x14ac:dyDescent="0.2">
      <c r="B905" s="116">
        <v>33353</v>
      </c>
      <c r="C905" s="148"/>
      <c r="D905" s="149" t="s">
        <v>229</v>
      </c>
      <c r="E905" s="76">
        <v>1553663091</v>
      </c>
    </row>
    <row r="906" spans="1:5" ht="15" customHeight="1" x14ac:dyDescent="0.2">
      <c r="B906" s="150"/>
      <c r="C906" s="95" t="s">
        <v>44</v>
      </c>
      <c r="D906" s="99"/>
      <c r="E906" s="100">
        <f>SUM(E905:E905)</f>
        <v>1553663091</v>
      </c>
    </row>
    <row r="907" spans="1:5" ht="15" customHeight="1" x14ac:dyDescent="0.25">
      <c r="A907" s="151"/>
      <c r="B907" s="147"/>
      <c r="C907" s="147"/>
      <c r="D907" s="147"/>
      <c r="E907" s="147"/>
    </row>
    <row r="908" spans="1:5" ht="15" customHeight="1" x14ac:dyDescent="0.25">
      <c r="A908" s="41" t="s">
        <v>16</v>
      </c>
      <c r="B908" s="38"/>
      <c r="C908" s="38"/>
      <c r="D908" s="38"/>
      <c r="E908" s="42"/>
    </row>
    <row r="909" spans="1:5" ht="15" customHeight="1" x14ac:dyDescent="0.2">
      <c r="A909" s="71" t="s">
        <v>179</v>
      </c>
      <c r="B909" s="38"/>
      <c r="C909" s="38"/>
      <c r="D909" s="38"/>
      <c r="E909" s="40" t="s">
        <v>180</v>
      </c>
    </row>
    <row r="910" spans="1:5" ht="15" customHeight="1" x14ac:dyDescent="0.2"/>
    <row r="911" spans="1:5" ht="15" customHeight="1" x14ac:dyDescent="0.2">
      <c r="A911" s="152" t="s">
        <v>230</v>
      </c>
      <c r="E911" s="153">
        <v>1553663091</v>
      </c>
    </row>
    <row r="912" spans="1:5" ht="15" customHeight="1" x14ac:dyDescent="0.2"/>
    <row r="913" spans="1:5" ht="15" customHeight="1" x14ac:dyDescent="0.2"/>
    <row r="914" spans="1:5" ht="15" customHeight="1" x14ac:dyDescent="0.25">
      <c r="A914" s="35" t="s">
        <v>233</v>
      </c>
    </row>
    <row r="915" spans="1:5" ht="15" customHeight="1" x14ac:dyDescent="0.2">
      <c r="A915" s="161" t="s">
        <v>72</v>
      </c>
      <c r="B915" s="161"/>
      <c r="C915" s="161"/>
      <c r="D915" s="161"/>
      <c r="E915" s="161"/>
    </row>
    <row r="916" spans="1:5" ht="15" customHeight="1" x14ac:dyDescent="0.2">
      <c r="A916" s="161" t="s">
        <v>234</v>
      </c>
      <c r="B916" s="161"/>
      <c r="C916" s="161"/>
      <c r="D916" s="161"/>
      <c r="E916" s="161"/>
    </row>
    <row r="917" spans="1:5" ht="15" customHeight="1" x14ac:dyDescent="0.2">
      <c r="A917" s="157" t="s">
        <v>235</v>
      </c>
      <c r="B917" s="157"/>
      <c r="C917" s="157"/>
      <c r="D917" s="157"/>
      <c r="E917" s="157"/>
    </row>
    <row r="918" spans="1:5" ht="15" customHeight="1" x14ac:dyDescent="0.2">
      <c r="A918" s="157"/>
      <c r="B918" s="157"/>
      <c r="C918" s="157"/>
      <c r="D918" s="157"/>
      <c r="E918" s="157"/>
    </row>
    <row r="919" spans="1:5" ht="15" customHeight="1" x14ac:dyDescent="0.2">
      <c r="A919" s="157"/>
      <c r="B919" s="157"/>
      <c r="C919" s="157"/>
      <c r="D919" s="157"/>
      <c r="E919" s="157"/>
    </row>
    <row r="920" spans="1:5" ht="15" customHeight="1" x14ac:dyDescent="0.2">
      <c r="A920" s="157"/>
      <c r="B920" s="157"/>
      <c r="C920" s="157"/>
      <c r="D920" s="157"/>
      <c r="E920" s="157"/>
    </row>
    <row r="921" spans="1:5" ht="15" customHeight="1" x14ac:dyDescent="0.2">
      <c r="A921" s="157"/>
      <c r="B921" s="157"/>
      <c r="C921" s="157"/>
      <c r="D921" s="157"/>
      <c r="E921" s="157"/>
    </row>
    <row r="922" spans="1:5" ht="15" customHeight="1" x14ac:dyDescent="0.2">
      <c r="A922" s="157"/>
      <c r="B922" s="157"/>
      <c r="C922" s="157"/>
      <c r="D922" s="157"/>
      <c r="E922" s="157"/>
    </row>
    <row r="923" spans="1:5" ht="15" customHeight="1" x14ac:dyDescent="0.2">
      <c r="A923" s="157"/>
      <c r="B923" s="157"/>
      <c r="C923" s="157"/>
      <c r="D923" s="157"/>
      <c r="E923" s="157"/>
    </row>
    <row r="924" spans="1:5" ht="15" customHeight="1" x14ac:dyDescent="0.2">
      <c r="A924" s="157"/>
      <c r="B924" s="157"/>
      <c r="C924" s="157"/>
      <c r="D924" s="157"/>
      <c r="E924" s="157"/>
    </row>
    <row r="925" spans="1:5" ht="15" customHeight="1" x14ac:dyDescent="0.2">
      <c r="A925" s="110"/>
      <c r="B925" s="110"/>
      <c r="C925" s="110"/>
      <c r="D925" s="110"/>
      <c r="E925" s="110"/>
    </row>
    <row r="926" spans="1:5" ht="15" customHeight="1" x14ac:dyDescent="0.25">
      <c r="A926" s="37" t="s">
        <v>1</v>
      </c>
      <c r="B926" s="77"/>
      <c r="C926" s="77"/>
      <c r="D926" s="77"/>
      <c r="E926" s="77"/>
    </row>
    <row r="927" spans="1:5" ht="15" customHeight="1" x14ac:dyDescent="0.2">
      <c r="A927" s="78" t="s">
        <v>77</v>
      </c>
      <c r="B927" s="77"/>
      <c r="C927" s="77"/>
      <c r="D927" s="77"/>
      <c r="E927" s="87" t="s">
        <v>78</v>
      </c>
    </row>
    <row r="928" spans="1:5" ht="15" customHeight="1" x14ac:dyDescent="0.25">
      <c r="A928" s="42"/>
      <c r="B928" s="41"/>
      <c r="C928" s="38"/>
      <c r="D928" s="38"/>
      <c r="E928" s="43"/>
    </row>
    <row r="929" spans="1:5" ht="15" customHeight="1" x14ac:dyDescent="0.2">
      <c r="B929" s="46" t="s">
        <v>120</v>
      </c>
      <c r="C929" s="46" t="s">
        <v>40</v>
      </c>
      <c r="D929" s="47" t="s">
        <v>41</v>
      </c>
      <c r="E929" s="80" t="s">
        <v>42</v>
      </c>
    </row>
    <row r="930" spans="1:5" ht="15" customHeight="1" x14ac:dyDescent="0.2">
      <c r="B930" s="114">
        <v>98278</v>
      </c>
      <c r="C930" s="148"/>
      <c r="D930" s="149" t="s">
        <v>236</v>
      </c>
      <c r="E930" s="76">
        <f>41489.4+196438</f>
        <v>237927.4</v>
      </c>
    </row>
    <row r="931" spans="1:5" ht="15" customHeight="1" x14ac:dyDescent="0.2">
      <c r="B931" s="154"/>
      <c r="C931" s="54" t="s">
        <v>44</v>
      </c>
      <c r="D931" s="55"/>
      <c r="E931" s="56">
        <f>SUM(E930:E930)</f>
        <v>237927.4</v>
      </c>
    </row>
    <row r="932" spans="1:5" ht="15" customHeight="1" x14ac:dyDescent="0.25">
      <c r="A932" s="151"/>
      <c r="B932" s="147"/>
      <c r="C932" s="147"/>
      <c r="D932" s="147"/>
      <c r="E932" s="147"/>
    </row>
    <row r="933" spans="1:5" ht="15" customHeight="1" x14ac:dyDescent="0.25">
      <c r="A933" s="151"/>
      <c r="B933" s="147"/>
      <c r="C933" s="147"/>
      <c r="D933" s="147"/>
      <c r="E933" s="147"/>
    </row>
    <row r="934" spans="1:5" ht="15" customHeight="1" x14ac:dyDescent="0.25">
      <c r="A934" s="151"/>
      <c r="B934" s="147"/>
      <c r="C934" s="147"/>
      <c r="D934" s="147"/>
      <c r="E934" s="147"/>
    </row>
    <row r="935" spans="1:5" ht="15" customHeight="1" x14ac:dyDescent="0.25">
      <c r="A935" s="151"/>
      <c r="B935" s="147"/>
      <c r="C935" s="147"/>
      <c r="D935" s="147"/>
      <c r="E935" s="147"/>
    </row>
    <row r="936" spans="1:5" ht="15" customHeight="1" x14ac:dyDescent="0.25">
      <c r="A936" s="151"/>
      <c r="B936" s="147"/>
      <c r="C936" s="147"/>
      <c r="D936" s="147"/>
      <c r="E936" s="147"/>
    </row>
    <row r="937" spans="1:5" ht="15" customHeight="1" x14ac:dyDescent="0.25">
      <c r="A937" s="151"/>
      <c r="B937" s="147"/>
      <c r="C937" s="147"/>
      <c r="D937" s="147"/>
      <c r="E937" s="147"/>
    </row>
    <row r="938" spans="1:5" ht="15" customHeight="1" x14ac:dyDescent="0.25">
      <c r="A938" s="37" t="s">
        <v>16</v>
      </c>
      <c r="B938" s="77"/>
      <c r="C938" s="77"/>
    </row>
    <row r="939" spans="1:5" ht="15" customHeight="1" x14ac:dyDescent="0.2">
      <c r="A939" s="78" t="s">
        <v>177</v>
      </c>
      <c r="B939" s="38"/>
      <c r="C939" s="38"/>
      <c r="D939" s="38"/>
      <c r="E939" s="40" t="s">
        <v>178</v>
      </c>
    </row>
    <row r="940" spans="1:5" ht="15" customHeight="1" x14ac:dyDescent="0.2">
      <c r="A940" s="90"/>
      <c r="B940" s="102"/>
      <c r="C940" s="77"/>
      <c r="D940" s="147"/>
      <c r="E940" s="91"/>
    </row>
    <row r="941" spans="1:5" ht="15" customHeight="1" x14ac:dyDescent="0.2">
      <c r="C941" s="48" t="s">
        <v>40</v>
      </c>
      <c r="D941" s="133" t="s">
        <v>45</v>
      </c>
      <c r="E941" s="80" t="s">
        <v>42</v>
      </c>
    </row>
    <row r="942" spans="1:5" ht="15" customHeight="1" x14ac:dyDescent="0.2">
      <c r="C942" s="92">
        <v>3769</v>
      </c>
      <c r="D942" s="61" t="s">
        <v>201</v>
      </c>
      <c r="E942" s="76">
        <v>237927.4</v>
      </c>
    </row>
    <row r="943" spans="1:5" ht="15" customHeight="1" x14ac:dyDescent="0.2">
      <c r="C943" s="95" t="s">
        <v>44</v>
      </c>
      <c r="D943" s="96"/>
      <c r="E943" s="97">
        <f>SUM(E942:E942)</f>
        <v>237927.4</v>
      </c>
    </row>
    <row r="944" spans="1:5" ht="15" customHeight="1" x14ac:dyDescent="0.2"/>
    <row r="945" spans="1:5" ht="15" customHeight="1" x14ac:dyDescent="0.2"/>
    <row r="946" spans="1:5" ht="15" customHeight="1" x14ac:dyDescent="0.25">
      <c r="A946" s="35" t="s">
        <v>237</v>
      </c>
    </row>
    <row r="947" spans="1:5" ht="15" customHeight="1" x14ac:dyDescent="0.2">
      <c r="A947" s="156" t="s">
        <v>95</v>
      </c>
      <c r="B947" s="156"/>
      <c r="C947" s="156"/>
      <c r="D947" s="156"/>
      <c r="E947" s="156"/>
    </row>
    <row r="948" spans="1:5" ht="15" customHeight="1" x14ac:dyDescent="0.2">
      <c r="A948" s="156"/>
      <c r="B948" s="156"/>
      <c r="C948" s="156"/>
      <c r="D948" s="156"/>
      <c r="E948" s="156"/>
    </row>
    <row r="949" spans="1:5" ht="15" customHeight="1" x14ac:dyDescent="0.2">
      <c r="A949" s="157" t="s">
        <v>238</v>
      </c>
      <c r="B949" s="157"/>
      <c r="C949" s="157"/>
      <c r="D949" s="157"/>
      <c r="E949" s="157"/>
    </row>
    <row r="950" spans="1:5" ht="15" customHeight="1" x14ac:dyDescent="0.2">
      <c r="A950" s="157"/>
      <c r="B950" s="157"/>
      <c r="C950" s="157"/>
      <c r="D950" s="157"/>
      <c r="E950" s="157"/>
    </row>
    <row r="951" spans="1:5" ht="15" customHeight="1" x14ac:dyDescent="0.2">
      <c r="A951" s="157"/>
      <c r="B951" s="157"/>
      <c r="C951" s="157"/>
      <c r="D951" s="157"/>
      <c r="E951" s="157"/>
    </row>
    <row r="952" spans="1:5" ht="15" customHeight="1" x14ac:dyDescent="0.2">
      <c r="A952" s="157"/>
      <c r="B952" s="157"/>
      <c r="C952" s="157"/>
      <c r="D952" s="157"/>
      <c r="E952" s="157"/>
    </row>
    <row r="953" spans="1:5" ht="15" customHeight="1" x14ac:dyDescent="0.2">
      <c r="A953" s="157"/>
      <c r="B953" s="157"/>
      <c r="C953" s="157"/>
      <c r="D953" s="157"/>
      <c r="E953" s="157"/>
    </row>
    <row r="954" spans="1:5" ht="15" customHeight="1" x14ac:dyDescent="0.2">
      <c r="A954" s="157"/>
      <c r="B954" s="157"/>
      <c r="C954" s="157"/>
      <c r="D954" s="157"/>
      <c r="E954" s="157"/>
    </row>
    <row r="955" spans="1:5" ht="15" customHeight="1" x14ac:dyDescent="0.2">
      <c r="A955" s="157"/>
      <c r="B955" s="157"/>
      <c r="C955" s="157"/>
      <c r="D955" s="157"/>
      <c r="E955" s="157"/>
    </row>
    <row r="956" spans="1:5" ht="15" customHeight="1" x14ac:dyDescent="0.2">
      <c r="A956" s="157"/>
      <c r="B956" s="157"/>
      <c r="C956" s="157"/>
      <c r="D956" s="157"/>
      <c r="E956" s="157"/>
    </row>
    <row r="957" spans="1:5" ht="15" customHeight="1" x14ac:dyDescent="0.2">
      <c r="A957" s="38"/>
      <c r="B957" s="104"/>
      <c r="C957" s="57"/>
      <c r="D957" s="38"/>
      <c r="E957" s="105"/>
    </row>
    <row r="958" spans="1:5" ht="15" customHeight="1" x14ac:dyDescent="0.25">
      <c r="A958" s="41" t="s">
        <v>16</v>
      </c>
      <c r="B958" s="38"/>
      <c r="C958" s="38"/>
      <c r="D958" s="38"/>
      <c r="E958" s="42"/>
    </row>
    <row r="959" spans="1:5" ht="15" customHeight="1" x14ac:dyDescent="0.2">
      <c r="A959" s="78" t="s">
        <v>97</v>
      </c>
      <c r="B959" s="38"/>
      <c r="C959" s="38"/>
      <c r="D959" s="38"/>
      <c r="E959" s="40" t="s">
        <v>98</v>
      </c>
    </row>
    <row r="960" spans="1:5" ht="15" customHeight="1" x14ac:dyDescent="0.2">
      <c r="A960" s="78"/>
      <c r="B960" s="42"/>
      <c r="C960" s="38"/>
      <c r="D960" s="38"/>
      <c r="E960" s="43"/>
    </row>
    <row r="961" spans="1:5" ht="15" customHeight="1" x14ac:dyDescent="0.2">
      <c r="A961" s="59"/>
      <c r="B961" s="59"/>
      <c r="C961" s="46" t="s">
        <v>40</v>
      </c>
      <c r="D961" s="79" t="s">
        <v>45</v>
      </c>
      <c r="E961" s="48" t="s">
        <v>42</v>
      </c>
    </row>
    <row r="962" spans="1:5" ht="15" customHeight="1" x14ac:dyDescent="0.2">
      <c r="A962" s="74"/>
      <c r="B962" s="60"/>
      <c r="C962" s="50">
        <v>5213</v>
      </c>
      <c r="D962" s="61" t="s">
        <v>79</v>
      </c>
      <c r="E962" s="52">
        <v>-410000</v>
      </c>
    </row>
    <row r="963" spans="1:5" ht="15" customHeight="1" x14ac:dyDescent="0.2">
      <c r="A963" s="74"/>
      <c r="B963" s="60"/>
      <c r="C963" s="50">
        <v>5273</v>
      </c>
      <c r="D963" s="61" t="s">
        <v>46</v>
      </c>
      <c r="E963" s="52">
        <v>410000</v>
      </c>
    </row>
    <row r="964" spans="1:5" ht="15" customHeight="1" x14ac:dyDescent="0.2">
      <c r="A964" s="53"/>
      <c r="B964" s="53"/>
      <c r="C964" s="54" t="s">
        <v>44</v>
      </c>
      <c r="D964" s="67"/>
      <c r="E964" s="56">
        <f>SUM(E962:E963)</f>
        <v>0</v>
      </c>
    </row>
    <row r="965" spans="1:5" ht="15" customHeight="1" x14ac:dyDescent="0.2"/>
    <row r="966" spans="1:5" ht="15" customHeight="1" x14ac:dyDescent="0.2"/>
    <row r="967" spans="1:5" ht="15" customHeight="1" x14ac:dyDescent="0.25">
      <c r="A967" s="35" t="s">
        <v>239</v>
      </c>
    </row>
    <row r="968" spans="1:5" ht="15" customHeight="1" x14ac:dyDescent="0.2">
      <c r="A968" s="156" t="s">
        <v>95</v>
      </c>
      <c r="B968" s="156"/>
      <c r="C968" s="156"/>
      <c r="D968" s="156"/>
      <c r="E968" s="156"/>
    </row>
    <row r="969" spans="1:5" ht="15" customHeight="1" x14ac:dyDescent="0.2">
      <c r="A969" s="156"/>
      <c r="B969" s="156"/>
      <c r="C969" s="156"/>
      <c r="D969" s="156"/>
      <c r="E969" s="156"/>
    </row>
    <row r="970" spans="1:5" ht="15" customHeight="1" x14ac:dyDescent="0.2">
      <c r="A970" s="157" t="s">
        <v>240</v>
      </c>
      <c r="B970" s="157"/>
      <c r="C970" s="157"/>
      <c r="D970" s="157"/>
      <c r="E970" s="157"/>
    </row>
    <row r="971" spans="1:5" ht="15" customHeight="1" x14ac:dyDescent="0.2">
      <c r="A971" s="157"/>
      <c r="B971" s="157"/>
      <c r="C971" s="157"/>
      <c r="D971" s="157"/>
      <c r="E971" s="157"/>
    </row>
    <row r="972" spans="1:5" ht="15" customHeight="1" x14ac:dyDescent="0.2">
      <c r="A972" s="157"/>
      <c r="B972" s="157"/>
      <c r="C972" s="157"/>
      <c r="D972" s="157"/>
      <c r="E972" s="157"/>
    </row>
    <row r="973" spans="1:5" ht="15" customHeight="1" x14ac:dyDescent="0.2">
      <c r="A973" s="157"/>
      <c r="B973" s="157"/>
      <c r="C973" s="157"/>
      <c r="D973" s="157"/>
      <c r="E973" s="157"/>
    </row>
    <row r="974" spans="1:5" ht="15" customHeight="1" x14ac:dyDescent="0.2">
      <c r="A974" s="157"/>
      <c r="B974" s="157"/>
      <c r="C974" s="157"/>
      <c r="D974" s="157"/>
      <c r="E974" s="157"/>
    </row>
    <row r="975" spans="1:5" ht="15" customHeight="1" x14ac:dyDescent="0.2">
      <c r="A975" s="38"/>
      <c r="B975" s="104"/>
      <c r="C975" s="57"/>
      <c r="D975" s="38"/>
      <c r="E975" s="105"/>
    </row>
    <row r="976" spans="1:5" ht="15" customHeight="1" x14ac:dyDescent="0.25">
      <c r="A976" s="41" t="s">
        <v>16</v>
      </c>
      <c r="B976" s="38"/>
      <c r="C976" s="38"/>
      <c r="D976" s="38"/>
      <c r="E976" s="42"/>
    </row>
    <row r="977" spans="1:5" ht="15" customHeight="1" x14ac:dyDescent="0.2">
      <c r="A977" s="78" t="s">
        <v>97</v>
      </c>
      <c r="B977" s="38"/>
      <c r="C977" s="38"/>
      <c r="D977" s="38"/>
      <c r="E977" s="40" t="s">
        <v>98</v>
      </c>
    </row>
    <row r="978" spans="1:5" ht="15" customHeight="1" x14ac:dyDescent="0.2">
      <c r="A978" s="78"/>
      <c r="B978" s="42"/>
      <c r="C978" s="38"/>
      <c r="D978" s="38"/>
      <c r="E978" s="43"/>
    </row>
    <row r="979" spans="1:5" ht="15" customHeight="1" x14ac:dyDescent="0.2">
      <c r="A979" s="59"/>
      <c r="B979" s="59"/>
      <c r="C979" s="46" t="s">
        <v>40</v>
      </c>
      <c r="D979" s="79" t="s">
        <v>45</v>
      </c>
      <c r="E979" s="48" t="s">
        <v>42</v>
      </c>
    </row>
    <row r="980" spans="1:5" ht="15" customHeight="1" x14ac:dyDescent="0.2">
      <c r="A980" s="74"/>
      <c r="B980" s="60"/>
      <c r="C980" s="50">
        <v>6113</v>
      </c>
      <c r="D980" s="61" t="s">
        <v>46</v>
      </c>
      <c r="E980" s="52">
        <v>-330000</v>
      </c>
    </row>
    <row r="981" spans="1:5" ht="15" customHeight="1" x14ac:dyDescent="0.2">
      <c r="A981" s="74"/>
      <c r="B981" s="60"/>
      <c r="C981" s="50">
        <v>6172</v>
      </c>
      <c r="D981" s="61" t="s">
        <v>46</v>
      </c>
      <c r="E981" s="52">
        <v>330000</v>
      </c>
    </row>
    <row r="982" spans="1:5" ht="15" customHeight="1" x14ac:dyDescent="0.2">
      <c r="A982" s="53"/>
      <c r="B982" s="53"/>
      <c r="C982" s="54" t="s">
        <v>44</v>
      </c>
      <c r="D982" s="67"/>
      <c r="E982" s="56">
        <f>SUM(E980:E981)</f>
        <v>0</v>
      </c>
    </row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"/>
    <row r="991" spans="1:5" ht="15" customHeight="1" x14ac:dyDescent="0.2"/>
    <row r="992" spans="1:5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</sheetData>
  <mergeCells count="69">
    <mergeCell ref="A150:E156"/>
    <mergeCell ref="A2:E2"/>
    <mergeCell ref="A3:E10"/>
    <mergeCell ref="A28:E28"/>
    <mergeCell ref="A29:E36"/>
    <mergeCell ref="A54:E54"/>
    <mergeCell ref="A55:E61"/>
    <mergeCell ref="A79:E79"/>
    <mergeCell ref="A80:E87"/>
    <mergeCell ref="A115:E115"/>
    <mergeCell ref="A116:E123"/>
    <mergeCell ref="A149:E149"/>
    <mergeCell ref="A324:E329"/>
    <mergeCell ref="A174:E174"/>
    <mergeCell ref="A175:E181"/>
    <mergeCell ref="A211:E211"/>
    <mergeCell ref="A212:E224"/>
    <mergeCell ref="A242:E242"/>
    <mergeCell ref="A243:E249"/>
    <mergeCell ref="A271:E271"/>
    <mergeCell ref="A272:E278"/>
    <mergeCell ref="A296:E296"/>
    <mergeCell ref="A297:E303"/>
    <mergeCell ref="A322:E323"/>
    <mergeCell ref="A577:E582"/>
    <mergeCell ref="A347:E348"/>
    <mergeCell ref="A349:E355"/>
    <mergeCell ref="A367:E368"/>
    <mergeCell ref="A369:E376"/>
    <mergeCell ref="A471:E472"/>
    <mergeCell ref="A473:E479"/>
    <mergeCell ref="A523:E523"/>
    <mergeCell ref="A524:E531"/>
    <mergeCell ref="A549:E550"/>
    <mergeCell ref="A551:E557"/>
    <mergeCell ref="A575:E576"/>
    <mergeCell ref="A733:E738"/>
    <mergeCell ref="A600:E601"/>
    <mergeCell ref="A602:E608"/>
    <mergeCell ref="A627:E628"/>
    <mergeCell ref="A629:E634"/>
    <mergeCell ref="A652:E653"/>
    <mergeCell ref="A654:E660"/>
    <mergeCell ref="A679:E680"/>
    <mergeCell ref="A681:E686"/>
    <mergeCell ref="A704:E705"/>
    <mergeCell ref="A706:E712"/>
    <mergeCell ref="A731:E732"/>
    <mergeCell ref="A893:E893"/>
    <mergeCell ref="A750:E751"/>
    <mergeCell ref="A752:E759"/>
    <mergeCell ref="A771:E771"/>
    <mergeCell ref="A772:E779"/>
    <mergeCell ref="A798:E798"/>
    <mergeCell ref="A799:E806"/>
    <mergeCell ref="A843:E843"/>
    <mergeCell ref="A844:E850"/>
    <mergeCell ref="A868:E868"/>
    <mergeCell ref="A869:E869"/>
    <mergeCell ref="A870:E874"/>
    <mergeCell ref="A949:E956"/>
    <mergeCell ref="A968:E969"/>
    <mergeCell ref="A970:E974"/>
    <mergeCell ref="A894:E894"/>
    <mergeCell ref="A895:E899"/>
    <mergeCell ref="A915:E915"/>
    <mergeCell ref="A916:E916"/>
    <mergeCell ref="A917:E924"/>
    <mergeCell ref="A947:E948"/>
  </mergeCells>
  <pageMargins left="0.98425196850393704" right="0.98425196850393704" top="0.98425196850393704" bottom="0.98425196850393704" header="0.51181102362204722" footer="0.51181102362204722"/>
  <pageSetup paperSize="9" scale="92" firstPageNumber="15" orientation="portrait" useFirstPageNumber="1" r:id="rId1"/>
  <headerFooter alignWithMargins="0">
    <oddHeader>&amp;C&amp;"Arial,Kurzíva"Příloha č. 2: Rozpočtové změny č. 27/20 - 59/20 schválené Radou Olomouckého kraje 27.1.2020</oddHeader>
    <oddFooter xml:space="preserve">&amp;L&amp;"Arial,Kurzíva"Zastupitelstvo OK 17.2.2020
6.1. - Rozpočet Olomouckého kraje 2020 - rozpočtové změny 
Příloha č.2: Rozpočtové změny č. 27/20 - 59/20 schválené Radou Olomouckého kraje 27.1.2020&amp;R&amp;"Arial,Kurzíva"Strana &amp;P (celkem 36)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35" t="s">
        <v>130</v>
      </c>
    </row>
    <row r="2" spans="1:5" ht="15" customHeight="1" x14ac:dyDescent="0.2">
      <c r="A2" s="160" t="s">
        <v>72</v>
      </c>
      <c r="B2" s="160"/>
      <c r="C2" s="160"/>
      <c r="D2" s="160"/>
      <c r="E2" s="160"/>
    </row>
    <row r="3" spans="1:5" ht="15" customHeight="1" x14ac:dyDescent="0.2">
      <c r="A3" s="157" t="s">
        <v>131</v>
      </c>
      <c r="B3" s="157"/>
      <c r="C3" s="157"/>
      <c r="D3" s="157"/>
      <c r="E3" s="157"/>
    </row>
    <row r="4" spans="1:5" ht="15" customHeight="1" x14ac:dyDescent="0.2">
      <c r="A4" s="157"/>
      <c r="B4" s="157"/>
      <c r="C4" s="157"/>
      <c r="D4" s="157"/>
      <c r="E4" s="157"/>
    </row>
    <row r="5" spans="1:5" ht="15" customHeight="1" x14ac:dyDescent="0.2">
      <c r="A5" s="157"/>
      <c r="B5" s="157"/>
      <c r="C5" s="157"/>
      <c r="D5" s="157"/>
      <c r="E5" s="157"/>
    </row>
    <row r="6" spans="1:5" ht="15" customHeight="1" x14ac:dyDescent="0.2">
      <c r="A6" s="157"/>
      <c r="B6" s="157"/>
      <c r="C6" s="157"/>
      <c r="D6" s="157"/>
      <c r="E6" s="157"/>
    </row>
    <row r="7" spans="1:5" ht="15" customHeight="1" x14ac:dyDescent="0.2">
      <c r="A7" s="157"/>
      <c r="B7" s="157"/>
      <c r="C7" s="157"/>
      <c r="D7" s="157"/>
      <c r="E7" s="157"/>
    </row>
    <row r="8" spans="1:5" ht="15" customHeight="1" x14ac:dyDescent="0.2">
      <c r="A8" s="86"/>
      <c r="B8" s="86"/>
      <c r="C8" s="86"/>
      <c r="D8" s="86"/>
      <c r="E8" s="86"/>
    </row>
    <row r="9" spans="1:5" ht="15" customHeight="1" x14ac:dyDescent="0.25">
      <c r="A9" s="37" t="s">
        <v>1</v>
      </c>
      <c r="B9" s="38"/>
      <c r="C9" s="38"/>
      <c r="D9" s="38"/>
      <c r="E9" s="38"/>
    </row>
    <row r="10" spans="1:5" ht="15" customHeight="1" x14ac:dyDescent="0.2">
      <c r="A10" s="71" t="s">
        <v>82</v>
      </c>
      <c r="B10" s="38"/>
      <c r="C10" s="38"/>
      <c r="D10" s="38"/>
      <c r="E10" s="40" t="s">
        <v>83</v>
      </c>
    </row>
    <row r="11" spans="1:5" ht="15" customHeight="1" x14ac:dyDescent="0.25">
      <c r="A11" s="41"/>
      <c r="B11" s="42"/>
      <c r="C11" s="38"/>
      <c r="D11" s="38"/>
      <c r="E11" s="43"/>
    </row>
    <row r="12" spans="1:5" ht="15" customHeight="1" x14ac:dyDescent="0.2">
      <c r="A12" s="59"/>
      <c r="B12" s="59"/>
      <c r="C12" s="46" t="s">
        <v>40</v>
      </c>
      <c r="D12" s="47" t="s">
        <v>41</v>
      </c>
      <c r="E12" s="80" t="s">
        <v>42</v>
      </c>
    </row>
    <row r="13" spans="1:5" ht="15" customHeight="1" x14ac:dyDescent="0.2">
      <c r="A13" s="64"/>
      <c r="B13" s="64"/>
      <c r="C13" s="50">
        <v>6172</v>
      </c>
      <c r="D13" s="120" t="s">
        <v>132</v>
      </c>
      <c r="E13" s="52">
        <v>100</v>
      </c>
    </row>
    <row r="14" spans="1:5" ht="15" customHeight="1" x14ac:dyDescent="0.2">
      <c r="A14" s="53"/>
      <c r="B14" s="53"/>
      <c r="C14" s="54" t="s">
        <v>44</v>
      </c>
      <c r="D14" s="55"/>
      <c r="E14" s="56">
        <f>SUM(E13:E13)</f>
        <v>100</v>
      </c>
    </row>
    <row r="15" spans="1:5" ht="15" customHeight="1" x14ac:dyDescent="0.2"/>
    <row r="16" spans="1:5" ht="15" customHeight="1" x14ac:dyDescent="0.25">
      <c r="A16" s="37" t="s">
        <v>1</v>
      </c>
      <c r="B16" s="38"/>
      <c r="C16" s="38"/>
      <c r="D16" s="38"/>
      <c r="E16" s="38"/>
    </row>
    <row r="17" spans="1:5" ht="15" customHeight="1" x14ac:dyDescent="0.2">
      <c r="A17" s="71" t="s">
        <v>82</v>
      </c>
      <c r="B17" s="38"/>
      <c r="C17" s="38"/>
      <c r="D17" s="38"/>
      <c r="E17" s="40" t="s">
        <v>84</v>
      </c>
    </row>
    <row r="18" spans="1:5" ht="15" customHeight="1" x14ac:dyDescent="0.25">
      <c r="A18" s="41"/>
      <c r="B18" s="42"/>
      <c r="C18" s="38"/>
      <c r="D18" s="38"/>
      <c r="E18" s="43"/>
    </row>
    <row r="19" spans="1:5" ht="15" customHeight="1" x14ac:dyDescent="0.2">
      <c r="A19" s="59"/>
      <c r="B19" s="59"/>
      <c r="C19" s="46" t="s">
        <v>40</v>
      </c>
      <c r="D19" s="47" t="s">
        <v>41</v>
      </c>
      <c r="E19" s="80" t="s">
        <v>42</v>
      </c>
    </row>
    <row r="20" spans="1:5" ht="15" customHeight="1" x14ac:dyDescent="0.2">
      <c r="A20" s="64"/>
      <c r="B20" s="64"/>
      <c r="C20" s="50">
        <v>6172</v>
      </c>
      <c r="D20" s="120" t="s">
        <v>132</v>
      </c>
      <c r="E20" s="52">
        <v>100</v>
      </c>
    </row>
    <row r="21" spans="1:5" ht="15" customHeight="1" x14ac:dyDescent="0.2">
      <c r="A21" s="53"/>
      <c r="B21" s="53"/>
      <c r="C21" s="54" t="s">
        <v>44</v>
      </c>
      <c r="D21" s="55"/>
      <c r="E21" s="56">
        <f>SUM(E20)</f>
        <v>100</v>
      </c>
    </row>
    <row r="22" spans="1:5" ht="15" customHeight="1" x14ac:dyDescent="0.2"/>
    <row r="23" spans="1:5" ht="15" customHeight="1" x14ac:dyDescent="0.25">
      <c r="A23" s="37" t="s">
        <v>1</v>
      </c>
      <c r="B23" s="38"/>
      <c r="C23" s="38"/>
      <c r="D23" s="38"/>
      <c r="E23" s="38"/>
    </row>
    <row r="24" spans="1:5" ht="15" customHeight="1" x14ac:dyDescent="0.2">
      <c r="A24" s="71" t="s">
        <v>82</v>
      </c>
      <c r="B24" s="38"/>
      <c r="C24" s="38"/>
      <c r="D24" s="38"/>
      <c r="E24" s="40" t="s">
        <v>85</v>
      </c>
    </row>
    <row r="25" spans="1:5" ht="15" customHeight="1" x14ac:dyDescent="0.25">
      <c r="A25" s="41"/>
      <c r="B25" s="42"/>
      <c r="C25" s="38"/>
      <c r="D25" s="38"/>
      <c r="E25" s="43"/>
    </row>
    <row r="26" spans="1:5" ht="15" customHeight="1" x14ac:dyDescent="0.2">
      <c r="A26" s="59"/>
      <c r="B26" s="59"/>
      <c r="C26" s="46" t="s">
        <v>40</v>
      </c>
      <c r="D26" s="47" t="s">
        <v>41</v>
      </c>
      <c r="E26" s="80" t="s">
        <v>42</v>
      </c>
    </row>
    <row r="27" spans="1:5" ht="15" customHeight="1" x14ac:dyDescent="0.2">
      <c r="A27" s="64"/>
      <c r="B27" s="64"/>
      <c r="C27" s="50">
        <v>6172</v>
      </c>
      <c r="D27" s="120" t="s">
        <v>132</v>
      </c>
      <c r="E27" s="52">
        <v>100</v>
      </c>
    </row>
    <row r="28" spans="1:5" ht="15" customHeight="1" x14ac:dyDescent="0.2">
      <c r="A28" s="53"/>
      <c r="B28" s="53"/>
      <c r="C28" s="54" t="s">
        <v>44</v>
      </c>
      <c r="D28" s="55"/>
      <c r="E28" s="56">
        <f>SUM(E27:E27)</f>
        <v>100</v>
      </c>
    </row>
    <row r="29" spans="1:5" ht="15" customHeight="1" x14ac:dyDescent="0.2"/>
    <row r="30" spans="1:5" ht="15" customHeight="1" x14ac:dyDescent="0.25">
      <c r="A30" s="37" t="s">
        <v>16</v>
      </c>
      <c r="B30" s="77"/>
      <c r="C30" s="77"/>
      <c r="D30" s="42"/>
      <c r="E30" s="42"/>
    </row>
    <row r="31" spans="1:5" ht="15" customHeight="1" x14ac:dyDescent="0.2">
      <c r="A31" s="71" t="s">
        <v>82</v>
      </c>
      <c r="B31" s="77"/>
      <c r="C31" s="77"/>
      <c r="D31" s="77"/>
      <c r="E31" s="87" t="s">
        <v>83</v>
      </c>
    </row>
    <row r="32" spans="1:5" ht="15" customHeight="1" x14ac:dyDescent="0.25">
      <c r="A32" s="88"/>
      <c r="B32" s="89"/>
      <c r="C32" s="77"/>
      <c r="D32" s="90"/>
      <c r="E32" s="91"/>
    </row>
    <row r="33" spans="1:5" ht="15" customHeight="1" x14ac:dyDescent="0.2">
      <c r="A33" s="73"/>
      <c r="B33" s="59"/>
      <c r="C33" s="48" t="s">
        <v>40</v>
      </c>
      <c r="D33" s="79" t="s">
        <v>45</v>
      </c>
      <c r="E33" s="80" t="s">
        <v>42</v>
      </c>
    </row>
    <row r="34" spans="1:5" ht="15" customHeight="1" x14ac:dyDescent="0.2">
      <c r="A34" s="81"/>
      <c r="B34" s="81"/>
      <c r="C34" s="92">
        <v>6172</v>
      </c>
      <c r="D34" s="61" t="s">
        <v>46</v>
      </c>
      <c r="E34" s="76">
        <v>300</v>
      </c>
    </row>
    <row r="35" spans="1:5" ht="15" customHeight="1" x14ac:dyDescent="0.2">
      <c r="A35" s="93"/>
      <c r="B35" s="94"/>
      <c r="C35" s="95" t="s">
        <v>44</v>
      </c>
      <c r="D35" s="96"/>
      <c r="E35" s="97">
        <f>SUM(E34:E34)</f>
        <v>300</v>
      </c>
    </row>
    <row r="36" spans="1:5" ht="15" customHeight="1" x14ac:dyDescent="0.2"/>
    <row r="37" spans="1:5" ht="15" customHeight="1" x14ac:dyDescent="0.2"/>
    <row r="38" spans="1:5" ht="15" customHeight="1" x14ac:dyDescent="0.25">
      <c r="A38" s="35" t="s">
        <v>133</v>
      </c>
    </row>
    <row r="39" spans="1:5" ht="15" customHeight="1" x14ac:dyDescent="0.2">
      <c r="A39" s="161" t="s">
        <v>72</v>
      </c>
      <c r="B39" s="161"/>
      <c r="C39" s="161"/>
      <c r="D39" s="161"/>
      <c r="E39" s="161"/>
    </row>
    <row r="40" spans="1:5" ht="15" customHeight="1" x14ac:dyDescent="0.2">
      <c r="A40" s="158" t="s">
        <v>134</v>
      </c>
      <c r="B40" s="158"/>
      <c r="C40" s="158"/>
      <c r="D40" s="158"/>
      <c r="E40" s="158"/>
    </row>
    <row r="41" spans="1:5" ht="15" customHeight="1" x14ac:dyDescent="0.2">
      <c r="A41" s="158"/>
      <c r="B41" s="158"/>
      <c r="C41" s="158"/>
      <c r="D41" s="158"/>
      <c r="E41" s="158"/>
    </row>
    <row r="42" spans="1:5" ht="15" customHeight="1" x14ac:dyDescent="0.2">
      <c r="A42" s="158"/>
      <c r="B42" s="158"/>
      <c r="C42" s="158"/>
      <c r="D42" s="158"/>
      <c r="E42" s="158"/>
    </row>
    <row r="43" spans="1:5" ht="15" customHeight="1" x14ac:dyDescent="0.2">
      <c r="A43" s="158"/>
      <c r="B43" s="158"/>
      <c r="C43" s="158"/>
      <c r="D43" s="158"/>
      <c r="E43" s="158"/>
    </row>
    <row r="44" spans="1:5" ht="15" customHeight="1" x14ac:dyDescent="0.2">
      <c r="A44" s="158"/>
      <c r="B44" s="158"/>
      <c r="C44" s="158"/>
      <c r="D44" s="158"/>
      <c r="E44" s="158"/>
    </row>
    <row r="45" spans="1:5" ht="15" customHeight="1" x14ac:dyDescent="0.2">
      <c r="A45" s="70"/>
      <c r="B45" s="70"/>
      <c r="C45" s="70"/>
      <c r="D45" s="70"/>
      <c r="E45" s="70"/>
    </row>
    <row r="46" spans="1:5" ht="15" customHeight="1" x14ac:dyDescent="0.25">
      <c r="A46" s="41" t="s">
        <v>1</v>
      </c>
      <c r="B46" s="38"/>
      <c r="C46" s="38"/>
      <c r="D46" s="38"/>
      <c r="E46" s="38"/>
    </row>
    <row r="47" spans="1:5" ht="15" customHeight="1" x14ac:dyDescent="0.2">
      <c r="A47" s="71" t="s">
        <v>74</v>
      </c>
      <c r="B47" s="38"/>
      <c r="C47" s="38"/>
      <c r="D47" s="38"/>
      <c r="E47" s="40" t="s">
        <v>75</v>
      </c>
    </row>
    <row r="48" spans="1:5" ht="15" customHeight="1" x14ac:dyDescent="0.25">
      <c r="A48" s="72"/>
      <c r="B48" s="41"/>
      <c r="C48" s="38"/>
      <c r="D48" s="38"/>
      <c r="E48" s="43"/>
    </row>
    <row r="49" spans="1:5" ht="15" customHeight="1" x14ac:dyDescent="0.2">
      <c r="A49" s="59"/>
      <c r="B49" s="73"/>
      <c r="C49" s="46" t="s">
        <v>40</v>
      </c>
      <c r="D49" s="47" t="s">
        <v>41</v>
      </c>
      <c r="E49" s="46" t="s">
        <v>42</v>
      </c>
    </row>
    <row r="50" spans="1:5" ht="15" customHeight="1" x14ac:dyDescent="0.2">
      <c r="A50" s="74"/>
      <c r="B50" s="75"/>
      <c r="C50" s="50">
        <v>6172</v>
      </c>
      <c r="D50" s="65" t="s">
        <v>135</v>
      </c>
      <c r="E50" s="76">
        <v>1000</v>
      </c>
    </row>
    <row r="51" spans="1:5" ht="15" customHeight="1" x14ac:dyDescent="0.2">
      <c r="A51" s="74"/>
      <c r="B51" s="77"/>
      <c r="C51" s="54" t="s">
        <v>44</v>
      </c>
      <c r="D51" s="55"/>
      <c r="E51" s="56">
        <f>SUM(E50:E50)</f>
        <v>1000</v>
      </c>
    </row>
    <row r="52" spans="1:5" ht="15" customHeight="1" x14ac:dyDescent="0.2"/>
    <row r="53" spans="1:5" ht="15" customHeight="1" x14ac:dyDescent="0.2"/>
    <row r="54" spans="1:5" ht="15" customHeight="1" x14ac:dyDescent="0.25">
      <c r="A54" s="41" t="s">
        <v>16</v>
      </c>
      <c r="B54" s="38"/>
      <c r="C54" s="38"/>
      <c r="D54" s="38"/>
      <c r="E54" s="38"/>
    </row>
    <row r="55" spans="1:5" ht="15" customHeight="1" x14ac:dyDescent="0.2">
      <c r="A55" s="78" t="s">
        <v>77</v>
      </c>
      <c r="B55" s="38"/>
      <c r="C55" s="38"/>
      <c r="D55" s="38"/>
      <c r="E55" s="40" t="s">
        <v>78</v>
      </c>
    </row>
    <row r="56" spans="1:5" ht="15" customHeight="1" x14ac:dyDescent="0.25">
      <c r="A56" s="41"/>
      <c r="B56" s="42"/>
      <c r="C56" s="38"/>
      <c r="D56" s="38"/>
      <c r="E56" s="43"/>
    </row>
    <row r="57" spans="1:5" ht="15" customHeight="1" x14ac:dyDescent="0.2">
      <c r="A57" s="59"/>
      <c r="B57" s="59"/>
      <c r="C57" s="46" t="s">
        <v>40</v>
      </c>
      <c r="D57" s="79" t="s">
        <v>45</v>
      </c>
      <c r="E57" s="80" t="s">
        <v>42</v>
      </c>
    </row>
    <row r="58" spans="1:5" ht="15" customHeight="1" x14ac:dyDescent="0.2">
      <c r="A58" s="81"/>
      <c r="B58" s="60"/>
      <c r="C58" s="82">
        <v>6409</v>
      </c>
      <c r="D58" s="61" t="s">
        <v>79</v>
      </c>
      <c r="E58" s="83">
        <v>1000</v>
      </c>
    </row>
    <row r="59" spans="1:5" ht="15" customHeight="1" x14ac:dyDescent="0.2">
      <c r="A59" s="84"/>
      <c r="B59" s="85"/>
      <c r="C59" s="54" t="s">
        <v>44</v>
      </c>
      <c r="D59" s="55"/>
      <c r="E59" s="56">
        <f>E58</f>
        <v>1000</v>
      </c>
    </row>
    <row r="60" spans="1:5" ht="15" customHeight="1" x14ac:dyDescent="0.2"/>
    <row r="61" spans="1:5" ht="15" customHeight="1" x14ac:dyDescent="0.2"/>
    <row r="62" spans="1:5" ht="15" customHeight="1" x14ac:dyDescent="0.25">
      <c r="A62" s="35" t="s">
        <v>136</v>
      </c>
    </row>
    <row r="63" spans="1:5" ht="15" customHeight="1" x14ac:dyDescent="0.2">
      <c r="A63" s="161" t="s">
        <v>72</v>
      </c>
      <c r="B63" s="161"/>
      <c r="C63" s="161"/>
      <c r="D63" s="161"/>
      <c r="E63" s="161"/>
    </row>
    <row r="64" spans="1:5" ht="15" customHeight="1" x14ac:dyDescent="0.2">
      <c r="A64" s="158" t="s">
        <v>137</v>
      </c>
      <c r="B64" s="158"/>
      <c r="C64" s="158"/>
      <c r="D64" s="158"/>
      <c r="E64" s="158"/>
    </row>
    <row r="65" spans="1:5" ht="15" customHeight="1" x14ac:dyDescent="0.2">
      <c r="A65" s="158"/>
      <c r="B65" s="158"/>
      <c r="C65" s="158"/>
      <c r="D65" s="158"/>
      <c r="E65" s="158"/>
    </row>
    <row r="66" spans="1:5" ht="15" customHeight="1" x14ac:dyDescent="0.2">
      <c r="A66" s="158"/>
      <c r="B66" s="158"/>
      <c r="C66" s="158"/>
      <c r="D66" s="158"/>
      <c r="E66" s="158"/>
    </row>
    <row r="67" spans="1:5" ht="15" customHeight="1" x14ac:dyDescent="0.2">
      <c r="A67" s="158"/>
      <c r="B67" s="158"/>
      <c r="C67" s="158"/>
      <c r="D67" s="158"/>
      <c r="E67" s="158"/>
    </row>
    <row r="68" spans="1:5" ht="15" customHeight="1" x14ac:dyDescent="0.2">
      <c r="A68" s="158"/>
      <c r="B68" s="158"/>
      <c r="C68" s="158"/>
      <c r="D68" s="158"/>
      <c r="E68" s="158"/>
    </row>
    <row r="69" spans="1:5" ht="15" customHeight="1" x14ac:dyDescent="0.2">
      <c r="A69" s="158"/>
      <c r="B69" s="158"/>
      <c r="C69" s="158"/>
      <c r="D69" s="158"/>
      <c r="E69" s="158"/>
    </row>
    <row r="70" spans="1:5" ht="15" customHeight="1" x14ac:dyDescent="0.2">
      <c r="A70" s="158"/>
      <c r="B70" s="158"/>
      <c r="C70" s="158"/>
      <c r="D70" s="158"/>
      <c r="E70" s="158"/>
    </row>
    <row r="71" spans="1:5" ht="15" customHeight="1" x14ac:dyDescent="0.2">
      <c r="A71"/>
      <c r="B71"/>
      <c r="C71"/>
      <c r="D71"/>
      <c r="E71"/>
    </row>
    <row r="72" spans="1:5" ht="15" customHeight="1" x14ac:dyDescent="0.25">
      <c r="A72" s="37" t="s">
        <v>1</v>
      </c>
      <c r="B72" s="38"/>
      <c r="C72" s="38"/>
      <c r="D72" s="38"/>
      <c r="E72" s="38"/>
    </row>
    <row r="73" spans="1:5" ht="15" customHeight="1" x14ac:dyDescent="0.2">
      <c r="A73" s="39" t="s">
        <v>97</v>
      </c>
      <c r="B73" s="77"/>
      <c r="C73" s="77"/>
      <c r="D73" s="77"/>
      <c r="E73" s="87" t="s">
        <v>98</v>
      </c>
    </row>
    <row r="74" spans="1:5" ht="15" customHeight="1" x14ac:dyDescent="0.25">
      <c r="A74" s="41"/>
      <c r="B74" s="42"/>
      <c r="C74" s="38"/>
      <c r="D74" s="38"/>
      <c r="E74" s="43"/>
    </row>
    <row r="75" spans="1:5" ht="15" customHeight="1" x14ac:dyDescent="0.2">
      <c r="A75" s="73"/>
      <c r="B75" s="59"/>
      <c r="C75" s="46" t="s">
        <v>40</v>
      </c>
      <c r="D75" s="47" t="s">
        <v>41</v>
      </c>
      <c r="E75" s="80" t="s">
        <v>42</v>
      </c>
    </row>
    <row r="76" spans="1:5" ht="15" customHeight="1" x14ac:dyDescent="0.2">
      <c r="A76" s="81"/>
      <c r="B76" s="60"/>
      <c r="C76" s="50">
        <v>6409</v>
      </c>
      <c r="D76" s="121" t="s">
        <v>138</v>
      </c>
      <c r="E76" s="52">
        <v>370000</v>
      </c>
    </row>
    <row r="77" spans="1:5" ht="15" customHeight="1" x14ac:dyDescent="0.2">
      <c r="A77" s="81"/>
      <c r="B77" s="53"/>
      <c r="C77" s="54" t="s">
        <v>44</v>
      </c>
      <c r="D77" s="55"/>
      <c r="E77" s="56">
        <f>SUM(E76:E76)</f>
        <v>370000</v>
      </c>
    </row>
    <row r="78" spans="1:5" ht="15" customHeight="1" x14ac:dyDescent="0.2"/>
    <row r="79" spans="1:5" ht="15" customHeight="1" x14ac:dyDescent="0.25">
      <c r="A79" s="41" t="s">
        <v>16</v>
      </c>
      <c r="B79" s="38"/>
      <c r="C79" s="38"/>
      <c r="D79" s="38"/>
      <c r="E79" s="38"/>
    </row>
    <row r="80" spans="1:5" ht="15" customHeight="1" x14ac:dyDescent="0.2">
      <c r="A80" s="39" t="s">
        <v>97</v>
      </c>
      <c r="B80" s="38"/>
      <c r="C80" s="38"/>
      <c r="D80" s="38"/>
      <c r="E80" s="87" t="s">
        <v>98</v>
      </c>
    </row>
    <row r="81" spans="1:5" ht="15" customHeight="1" x14ac:dyDescent="0.25">
      <c r="A81" s="41"/>
      <c r="B81" s="42"/>
      <c r="C81" s="38"/>
      <c r="D81" s="38"/>
      <c r="E81" s="43"/>
    </row>
    <row r="82" spans="1:5" ht="15" customHeight="1" x14ac:dyDescent="0.2">
      <c r="A82" s="59"/>
      <c r="B82" s="59"/>
      <c r="C82" s="46" t="s">
        <v>40</v>
      </c>
      <c r="D82" s="79" t="s">
        <v>45</v>
      </c>
      <c r="E82" s="80" t="s">
        <v>42</v>
      </c>
    </row>
    <row r="83" spans="1:5" ht="15" customHeight="1" x14ac:dyDescent="0.2">
      <c r="A83" s="74"/>
      <c r="B83" s="60"/>
      <c r="C83" s="82">
        <v>6113</v>
      </c>
      <c r="D83" s="61" t="s">
        <v>46</v>
      </c>
      <c r="E83" s="52">
        <v>370000</v>
      </c>
    </row>
    <row r="84" spans="1:5" ht="15" customHeight="1" x14ac:dyDescent="0.2">
      <c r="A84" s="84"/>
      <c r="B84" s="85"/>
      <c r="C84" s="54" t="s">
        <v>44</v>
      </c>
      <c r="D84" s="55"/>
      <c r="E84" s="56">
        <f>E83</f>
        <v>370000</v>
      </c>
    </row>
    <row r="85" spans="1:5" ht="15" customHeight="1" x14ac:dyDescent="0.2"/>
    <row r="86" spans="1:5" ht="15" customHeight="1" x14ac:dyDescent="0.2"/>
    <row r="87" spans="1:5" ht="15" customHeight="1" x14ac:dyDescent="0.2"/>
  </sheetData>
  <mergeCells count="6">
    <mergeCell ref="A64:E70"/>
    <mergeCell ref="A2:E2"/>
    <mergeCell ref="A3:E7"/>
    <mergeCell ref="A39:E39"/>
    <mergeCell ref="A40:E44"/>
    <mergeCell ref="A63:E6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4" orientation="portrait" useFirstPageNumber="1" r:id="rId1"/>
  <headerFooter alignWithMargins="0">
    <oddHeader>&amp;C&amp;"Arial,Kurzíva"Příloha č. 3: Rozpočtové změny č. 24/20 - 26/20 navržené Radou Olomouckého kraje 13.1.2020 ke schválení</oddHeader>
    <oddFooter xml:space="preserve">&amp;L&amp;"Arial,Kurzíva"Zastupitelstvo OK 17.2.2020
6.1. - Rozpočet Olomouckého kraje 2020 - rozpočtové změny 
Příloha č.3: Rozpočtové změny č. 24/20 - 26/20 navržené Radou Olomouckého kraje 13.1.2020 ke schválení&amp;R&amp;"Arial,Kurzíva"Strana &amp;P (celkem 36)
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18.7109375" style="1" customWidth="1"/>
    <col min="6" max="6" width="9" style="1" customWidth="1"/>
    <col min="7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26</v>
      </c>
      <c r="B3" s="18">
        <v>5461152</v>
      </c>
      <c r="C3" s="7">
        <v>5461152</v>
      </c>
    </row>
    <row r="4" spans="1:3" ht="14.25" customHeight="1" x14ac:dyDescent="0.2">
      <c r="A4" s="6" t="s">
        <v>4</v>
      </c>
      <c r="B4" s="18">
        <v>1210</v>
      </c>
      <c r="C4" s="7">
        <v>1210</v>
      </c>
    </row>
    <row r="5" spans="1:3" ht="14.25" customHeight="1" x14ac:dyDescent="0.2">
      <c r="A5" s="6" t="s">
        <v>25</v>
      </c>
      <c r="B5" s="18">
        <v>1330</v>
      </c>
      <c r="C5" s="7">
        <v>1700</v>
      </c>
    </row>
    <row r="6" spans="1:3" ht="14.25" customHeight="1" x14ac:dyDescent="0.2">
      <c r="A6" s="8" t="s">
        <v>9</v>
      </c>
      <c r="B6" s="18">
        <v>257871</v>
      </c>
      <c r="C6" s="7">
        <v>257871</v>
      </c>
    </row>
    <row r="7" spans="1:3" ht="14.25" customHeight="1" x14ac:dyDescent="0.2">
      <c r="A7" s="6" t="s">
        <v>5</v>
      </c>
      <c r="B7" s="18">
        <v>32657.3</v>
      </c>
      <c r="C7" s="7">
        <v>32657.3</v>
      </c>
    </row>
    <row r="8" spans="1:3" ht="14.25" customHeight="1" x14ac:dyDescent="0.2">
      <c r="A8" s="6" t="s">
        <v>6</v>
      </c>
      <c r="B8" s="18">
        <v>3025</v>
      </c>
      <c r="C8" s="7">
        <v>3025</v>
      </c>
    </row>
    <row r="9" spans="1:3" ht="14.25" customHeight="1" x14ac:dyDescent="0.2">
      <c r="A9" s="6" t="s">
        <v>33</v>
      </c>
      <c r="B9" s="18">
        <v>154510</v>
      </c>
      <c r="C9" s="7">
        <f>154512+16+600+54+95</f>
        <v>155277</v>
      </c>
    </row>
    <row r="10" spans="1:3" ht="14.25" customHeight="1" x14ac:dyDescent="0.2">
      <c r="A10" s="10" t="s">
        <v>11</v>
      </c>
      <c r="B10" s="18">
        <v>1065</v>
      </c>
      <c r="C10" s="7">
        <v>1065</v>
      </c>
    </row>
    <row r="11" spans="1:3" ht="14.25" customHeight="1" x14ac:dyDescent="0.2">
      <c r="A11" s="6" t="s">
        <v>7</v>
      </c>
      <c r="B11" s="18">
        <v>10210</v>
      </c>
      <c r="C11" s="7">
        <v>10210</v>
      </c>
    </row>
    <row r="12" spans="1:3" ht="14.25" customHeight="1" x14ac:dyDescent="0.2">
      <c r="A12" s="6" t="s">
        <v>8</v>
      </c>
      <c r="B12" s="18">
        <v>4000.2</v>
      </c>
      <c r="C12" s="7">
        <v>4000.2</v>
      </c>
    </row>
    <row r="13" spans="1:3" ht="14.25" customHeight="1" x14ac:dyDescent="0.2">
      <c r="A13" s="6" t="s">
        <v>31</v>
      </c>
      <c r="B13" s="18">
        <v>109631.5</v>
      </c>
      <c r="C13" s="7">
        <v>109631.5</v>
      </c>
    </row>
    <row r="14" spans="1:3" ht="14.25" customHeight="1" x14ac:dyDescent="0.2">
      <c r="A14" s="6" t="s">
        <v>32</v>
      </c>
      <c r="B14" s="18">
        <v>25012</v>
      </c>
      <c r="C14" s="7">
        <v>25012</v>
      </c>
    </row>
    <row r="15" spans="1:3" ht="14.25" customHeight="1" x14ac:dyDescent="0.2">
      <c r="A15" s="155" t="s">
        <v>241</v>
      </c>
      <c r="B15" s="18">
        <v>0</v>
      </c>
      <c r="C15" s="7">
        <f>97200+1553663</f>
        <v>1650863</v>
      </c>
    </row>
    <row r="16" spans="1:3" ht="14.25" customHeight="1" x14ac:dyDescent="0.2">
      <c r="A16" s="155" t="s">
        <v>242</v>
      </c>
      <c r="B16" s="18">
        <v>0</v>
      </c>
      <c r="C16" s="7">
        <v>238</v>
      </c>
    </row>
    <row r="17" spans="1:3" ht="14.25" customHeight="1" x14ac:dyDescent="0.2">
      <c r="A17" s="10" t="s">
        <v>19</v>
      </c>
      <c r="B17" s="19">
        <v>10529</v>
      </c>
      <c r="C17" s="11">
        <v>10529</v>
      </c>
    </row>
    <row r="18" spans="1:3" ht="14.25" customHeight="1" x14ac:dyDescent="0.2">
      <c r="A18" s="10" t="s">
        <v>10</v>
      </c>
      <c r="B18" s="19">
        <v>34000</v>
      </c>
      <c r="C18" s="11">
        <v>34000</v>
      </c>
    </row>
    <row r="19" spans="1:3" ht="14.25" customHeight="1" x14ac:dyDescent="0.2">
      <c r="A19" s="10" t="s">
        <v>34</v>
      </c>
      <c r="B19" s="19">
        <v>0</v>
      </c>
      <c r="C19" s="11">
        <v>0</v>
      </c>
    </row>
    <row r="20" spans="1:3" ht="14.25" customHeight="1" x14ac:dyDescent="0.2">
      <c r="A20" s="10" t="s">
        <v>243</v>
      </c>
      <c r="B20" s="19">
        <v>0</v>
      </c>
      <c r="C20" s="11">
        <v>98</v>
      </c>
    </row>
    <row r="21" spans="1:3" ht="13.5" customHeight="1" x14ac:dyDescent="0.25">
      <c r="A21" s="4" t="s">
        <v>12</v>
      </c>
      <c r="B21" s="20">
        <f>SUM(B3:B20)</f>
        <v>6106203</v>
      </c>
      <c r="C21" s="12">
        <f>SUM(C3:C20)</f>
        <v>7758539</v>
      </c>
    </row>
    <row r="22" spans="1:3" ht="14.25" customHeight="1" x14ac:dyDescent="0.2">
      <c r="A22" s="13" t="s">
        <v>13</v>
      </c>
      <c r="B22" s="24">
        <v>-10527</v>
      </c>
      <c r="C22" s="24">
        <f>-10527-556</f>
        <v>-11083</v>
      </c>
    </row>
    <row r="23" spans="1:3" ht="15.75" thickBot="1" x14ac:dyDescent="0.3">
      <c r="A23" s="14" t="s">
        <v>14</v>
      </c>
      <c r="B23" s="15">
        <f>B21+B22</f>
        <v>6095676</v>
      </c>
      <c r="C23" s="15">
        <f>C21+C22</f>
        <v>7747456</v>
      </c>
    </row>
    <row r="24" spans="1:3" ht="13.5" thickTop="1" x14ac:dyDescent="0.2">
      <c r="A24" s="16"/>
      <c r="B24" s="21"/>
    </row>
    <row r="25" spans="1:3" ht="15.75" customHeight="1" x14ac:dyDescent="0.25">
      <c r="A25" s="4" t="s">
        <v>16</v>
      </c>
      <c r="B25" s="22" t="s">
        <v>2</v>
      </c>
      <c r="C25" s="5" t="s">
        <v>3</v>
      </c>
    </row>
    <row r="26" spans="1:3" ht="14.25" x14ac:dyDescent="0.2">
      <c r="A26" s="8" t="s">
        <v>27</v>
      </c>
      <c r="B26" s="23">
        <v>961641</v>
      </c>
      <c r="C26" s="25">
        <f>962060+1+41+340-556</f>
        <v>961886</v>
      </c>
    </row>
    <row r="27" spans="1:3" ht="14.25" x14ac:dyDescent="0.2">
      <c r="A27" s="8" t="s">
        <v>28</v>
      </c>
      <c r="B27" s="23">
        <v>630915</v>
      </c>
      <c r="C27" s="25">
        <v>630915</v>
      </c>
    </row>
    <row r="28" spans="1:3" ht="14.25" x14ac:dyDescent="0.2">
      <c r="A28" s="8" t="s">
        <v>29</v>
      </c>
      <c r="B28" s="23">
        <v>3385644</v>
      </c>
      <c r="C28" s="25">
        <f>3385644+2188+16+600+54+95</f>
        <v>3388597</v>
      </c>
    </row>
    <row r="29" spans="1:3" ht="14.25" x14ac:dyDescent="0.2">
      <c r="A29" s="155" t="s">
        <v>241</v>
      </c>
      <c r="B29" s="23">
        <v>0</v>
      </c>
      <c r="C29" s="25">
        <f>97200+1553663</f>
        <v>1650863</v>
      </c>
    </row>
    <row r="30" spans="1:3" ht="14.25" x14ac:dyDescent="0.2">
      <c r="A30" s="155" t="s">
        <v>242</v>
      </c>
      <c r="B30" s="23">
        <v>0</v>
      </c>
      <c r="C30" s="25">
        <v>238</v>
      </c>
    </row>
    <row r="31" spans="1:3" ht="14.25" x14ac:dyDescent="0.2">
      <c r="A31" s="10" t="s">
        <v>19</v>
      </c>
      <c r="B31" s="23">
        <v>10529</v>
      </c>
      <c r="C31" s="25">
        <f>10529+556</f>
        <v>11085</v>
      </c>
    </row>
    <row r="32" spans="1:3" ht="14.25" x14ac:dyDescent="0.2">
      <c r="A32" s="10" t="s">
        <v>10</v>
      </c>
      <c r="B32" s="23">
        <v>34000</v>
      </c>
      <c r="C32" s="25">
        <v>34000</v>
      </c>
    </row>
    <row r="33" spans="1:3" ht="14.25" x14ac:dyDescent="0.2">
      <c r="A33" s="10" t="s">
        <v>34</v>
      </c>
      <c r="B33" s="23">
        <v>0</v>
      </c>
      <c r="C33" s="25">
        <f>170791+510+325</f>
        <v>171626</v>
      </c>
    </row>
    <row r="34" spans="1:3" ht="14.25" x14ac:dyDescent="0.2">
      <c r="A34" s="10" t="s">
        <v>30</v>
      </c>
      <c r="B34" s="23">
        <v>1177726</v>
      </c>
      <c r="C34" s="25">
        <f>1177726+12114+553+512+1023+399</f>
        <v>1192327</v>
      </c>
    </row>
    <row r="35" spans="1:3" ht="14.25" x14ac:dyDescent="0.2">
      <c r="A35" s="10" t="s">
        <v>243</v>
      </c>
      <c r="B35" s="23">
        <v>0</v>
      </c>
      <c r="C35" s="25">
        <f>409+98</f>
        <v>507</v>
      </c>
    </row>
    <row r="36" spans="1:3" ht="14.25" customHeight="1" x14ac:dyDescent="0.25">
      <c r="A36" s="4" t="s">
        <v>17</v>
      </c>
      <c r="B36" s="20">
        <f>SUM(B26:B35)</f>
        <v>6200455</v>
      </c>
      <c r="C36" s="12">
        <f>SUM(C26:C35)</f>
        <v>8042044</v>
      </c>
    </row>
    <row r="37" spans="1:3" ht="14.25" x14ac:dyDescent="0.2">
      <c r="A37" s="13" t="s">
        <v>13</v>
      </c>
      <c r="B37" s="24">
        <v>-10527</v>
      </c>
      <c r="C37" s="24">
        <f>-10527-556</f>
        <v>-11083</v>
      </c>
    </row>
    <row r="38" spans="1:3" ht="15.75" thickBot="1" x14ac:dyDescent="0.3">
      <c r="A38" s="14" t="s">
        <v>18</v>
      </c>
      <c r="B38" s="15">
        <f>+B36+B37</f>
        <v>6189928</v>
      </c>
      <c r="C38" s="15">
        <f>+C36+C37</f>
        <v>8030961</v>
      </c>
    </row>
    <row r="39" spans="1:3" ht="13.5" thickTop="1" x14ac:dyDescent="0.2">
      <c r="A39" s="16" t="s">
        <v>15</v>
      </c>
      <c r="B39" s="21"/>
    </row>
    <row r="40" spans="1:3" ht="14.25" x14ac:dyDescent="0.2">
      <c r="B40" s="1"/>
      <c r="C40" s="9"/>
    </row>
    <row r="41" spans="1:3" ht="14.25" x14ac:dyDescent="0.2">
      <c r="A41" s="10" t="s">
        <v>21</v>
      </c>
      <c r="B41" s="19">
        <v>440593</v>
      </c>
      <c r="C41" s="11">
        <f>613783+1+41+510+325+340+12114+553+512+1023+2188+399+409</f>
        <v>632198</v>
      </c>
    </row>
    <row r="42" spans="1:3" ht="14.25" x14ac:dyDescent="0.2">
      <c r="A42" s="26" t="s">
        <v>20</v>
      </c>
      <c r="B42" s="27">
        <v>346341</v>
      </c>
      <c r="C42" s="28">
        <v>348693</v>
      </c>
    </row>
    <row r="43" spans="1:3" ht="15.75" thickBot="1" x14ac:dyDescent="0.3">
      <c r="A43" s="14" t="s">
        <v>22</v>
      </c>
      <c r="B43" s="15">
        <f>+B41-B42</f>
        <v>94252</v>
      </c>
      <c r="C43" s="15">
        <f>+C41-C42</f>
        <v>283505</v>
      </c>
    </row>
    <row r="44" spans="1:3" ht="15" thickTop="1" x14ac:dyDescent="0.2">
      <c r="A44" s="10"/>
      <c r="B44" s="29"/>
      <c r="C44" s="30"/>
    </row>
    <row r="45" spans="1:3" ht="15" thickBot="1" x14ac:dyDescent="0.25">
      <c r="A45" s="10"/>
      <c r="B45" s="29"/>
      <c r="C45" s="30"/>
    </row>
    <row r="46" spans="1:3" ht="15.75" thickBot="1" x14ac:dyDescent="0.3">
      <c r="A46" s="31" t="s">
        <v>23</v>
      </c>
      <c r="B46" s="32">
        <f>+B23+B41</f>
        <v>6536269</v>
      </c>
      <c r="C46" s="33">
        <f>+C23+C41</f>
        <v>8379654</v>
      </c>
    </row>
    <row r="47" spans="1:3" ht="15.75" thickBot="1" x14ac:dyDescent="0.3">
      <c r="A47" s="31" t="s">
        <v>24</v>
      </c>
      <c r="B47" s="32">
        <f>+B38+B42</f>
        <v>6536269</v>
      </c>
      <c r="C47" s="33">
        <f>+C38+C42</f>
        <v>8379654</v>
      </c>
    </row>
    <row r="48" spans="1:3" x14ac:dyDescent="0.2">
      <c r="B48" s="1"/>
    </row>
    <row r="49" spans="2:3" ht="14.25" x14ac:dyDescent="0.2">
      <c r="B49" s="1"/>
      <c r="C49" s="17"/>
    </row>
    <row r="50" spans="2:3" ht="14.25" x14ac:dyDescent="0.2">
      <c r="B50" s="1"/>
      <c r="C50" s="17"/>
    </row>
    <row r="51" spans="2:3" x14ac:dyDescent="0.2">
      <c r="B51" s="1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70" spans="2:3" x14ac:dyDescent="0.2">
      <c r="B70" s="1"/>
      <c r="C70" s="1"/>
    </row>
    <row r="71" spans="2:3" x14ac:dyDescent="0.2">
      <c r="B71" s="1"/>
      <c r="C71" s="1"/>
    </row>
    <row r="74" spans="2:3" x14ac:dyDescent="0.2">
      <c r="B74" s="1"/>
      <c r="C74" s="1"/>
    </row>
    <row r="75" spans="2:3" x14ac:dyDescent="0.2">
      <c r="B75" s="1"/>
      <c r="C75" s="1"/>
    </row>
    <row r="89" spans="2:3" x14ac:dyDescent="0.2">
      <c r="B89" s="1"/>
      <c r="C89" s="1"/>
    </row>
    <row r="90" spans="2:3" x14ac:dyDescent="0.2">
      <c r="B90" s="1"/>
      <c r="C90" s="1"/>
    </row>
    <row r="93" spans="2:3" x14ac:dyDescent="0.2">
      <c r="B93" s="1"/>
      <c r="C93" s="1"/>
    </row>
    <row r="94" spans="2:3" x14ac:dyDescent="0.2">
      <c r="B94" s="1"/>
      <c r="C9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6" orientation="portrait" useFirstPageNumber="1" r:id="rId1"/>
  <headerFooter alignWithMargins="0">
    <oddHeader>&amp;C&amp;"Arial,Kurzíva"Příloha č. 4 - Upravený rozpočet Olomouckého kraje na rok 2020 po schválení rozpočtových změn</oddHeader>
    <oddFooter xml:space="preserve">&amp;L&amp;"Arial,Kurzíva"Zastupitelstvo OK 17.2.2020
6.1. - Rozpočet Olomouckého kraje 2020 - rozpočtové změny 
Příloha č.4: Upravený rozpočet OK na rok 2020 po schválení rozpočtových změn&amp;R&amp;"Arial,Kurzíva"Strana &amp;P (celkem 36)&amp;"Arial,Obyčejné"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Příloha č. 1</vt:lpstr>
      <vt:lpstr>Příloha č. 2</vt:lpstr>
      <vt:lpstr>Příloha č. 3</vt:lpstr>
      <vt:lpstr>Příloha  č. 4</vt:lpstr>
      <vt:lpstr>'Příloha č. 1'!Oblast_tisku</vt:lpstr>
      <vt:lpstr>'Příloha č. 2'!Oblast_tisku</vt:lpstr>
      <vt:lpstr>'Příloha č. 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2020-01-29T11:24:30Z</cp:lastPrinted>
  <dcterms:created xsi:type="dcterms:W3CDTF">2007-02-21T09:44:06Z</dcterms:created>
  <dcterms:modified xsi:type="dcterms:W3CDTF">2020-01-29T11:24:45Z</dcterms:modified>
</cp:coreProperties>
</file>