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Zastupitelstvo\ZOK 17.2.2020\"/>
    </mc:Choice>
  </mc:AlternateContent>
  <bookViews>
    <workbookView xWindow="0" yWindow="60" windowWidth="15195" windowHeight="9210"/>
  </bookViews>
  <sheets>
    <sheet name="Příloha č. 1" sheetId="1" r:id="rId1"/>
    <sheet name="Příloha č. 2" sheetId="4" r:id="rId2"/>
    <sheet name="Příloha  č. 3" sheetId="5" r:id="rId3"/>
  </sheets>
  <definedNames>
    <definedName name="_xlnm.Print_Area" localSheetId="0">'Příloha č. 1'!$A$1:$E$959</definedName>
    <definedName name="_xlnm.Print_Area" localSheetId="1">'Příloha č. 2'!$A$1:$E$296</definedName>
  </definedNames>
  <calcPr calcId="162913"/>
</workbook>
</file>

<file path=xl/calcChain.xml><?xml version="1.0" encoding="utf-8"?>
<calcChain xmlns="http://schemas.openxmlformats.org/spreadsheetml/2006/main">
  <c r="C52" i="5" l="1"/>
  <c r="C51" i="5"/>
  <c r="C53" i="5" s="1"/>
  <c r="B51" i="5"/>
  <c r="B53" i="5" s="1"/>
  <c r="B48" i="5"/>
  <c r="B57" i="5" s="1"/>
  <c r="B46" i="5"/>
  <c r="C44" i="5"/>
  <c r="C43" i="5"/>
  <c r="C39" i="5"/>
  <c r="C37" i="5"/>
  <c r="C34" i="5"/>
  <c r="C33" i="5"/>
  <c r="C31" i="5"/>
  <c r="C46" i="5" s="1"/>
  <c r="C48" i="5" s="1"/>
  <c r="C57" i="5" s="1"/>
  <c r="C26" i="5"/>
  <c r="C28" i="5" s="1"/>
  <c r="C56" i="5" s="1"/>
  <c r="B26" i="5"/>
  <c r="B28" i="5" s="1"/>
  <c r="B56" i="5" s="1"/>
  <c r="C23" i="5"/>
  <c r="C18" i="5"/>
  <c r="C16" i="5"/>
  <c r="E295" i="4"/>
  <c r="E288" i="4"/>
  <c r="E281" i="4"/>
  <c r="E259" i="4"/>
  <c r="E252" i="4"/>
  <c r="E234" i="4"/>
  <c r="E226" i="4"/>
  <c r="E207" i="4"/>
  <c r="E200" i="4"/>
  <c r="E180" i="4"/>
  <c r="E173" i="4"/>
  <c r="E146" i="4"/>
  <c r="E139" i="4"/>
  <c r="E119" i="4"/>
  <c r="E112" i="4"/>
  <c r="E111" i="4"/>
  <c r="E110" i="4"/>
  <c r="E97" i="4"/>
  <c r="E77" i="4"/>
  <c r="E70" i="4"/>
  <c r="E49" i="4"/>
  <c r="E42" i="4"/>
  <c r="E22" i="4"/>
  <c r="E14" i="4"/>
  <c r="E15" i="4" s="1"/>
  <c r="E958" i="1" l="1"/>
  <c r="E951" i="1"/>
  <c r="E944" i="1"/>
  <c r="E932" i="1"/>
  <c r="E910" i="1"/>
  <c r="E903" i="1"/>
  <c r="E875" i="1"/>
  <c r="E853" i="1"/>
  <c r="E832" i="1"/>
  <c r="E811" i="1"/>
  <c r="E789" i="1"/>
  <c r="E763" i="1"/>
  <c r="E762" i="1"/>
  <c r="E761" i="1"/>
  <c r="E743" i="1"/>
  <c r="E736" i="1"/>
  <c r="E729" i="1"/>
  <c r="E722" i="1"/>
  <c r="E700" i="1"/>
  <c r="E693" i="1"/>
  <c r="E672" i="1"/>
  <c r="E665" i="1"/>
  <c r="E647" i="1"/>
  <c r="E640" i="1"/>
  <c r="E633" i="1"/>
  <c r="E609" i="1"/>
  <c r="E610" i="1" s="1"/>
  <c r="E603" i="1"/>
  <c r="E585" i="1"/>
  <c r="E584" i="1"/>
  <c r="E577" i="1"/>
  <c r="E578" i="1" s="1"/>
  <c r="E553" i="1"/>
  <c r="E546" i="1"/>
  <c r="E527" i="1"/>
  <c r="E518" i="1"/>
  <c r="E519" i="1" s="1"/>
  <c r="E501" i="1"/>
  <c r="E493" i="1"/>
  <c r="E494" i="1" s="1"/>
  <c r="E474" i="1"/>
  <c r="E475" i="1" s="1"/>
  <c r="E466" i="1"/>
  <c r="E467" i="1" s="1"/>
  <c r="E449" i="1"/>
  <c r="E441" i="1"/>
  <c r="E442" i="1" s="1"/>
  <c r="E423" i="1"/>
  <c r="E412" i="1"/>
  <c r="E393" i="1"/>
  <c r="E389" i="1"/>
  <c r="E382" i="1"/>
  <c r="E360" i="1"/>
  <c r="E356" i="1"/>
  <c r="E349" i="1"/>
  <c r="E330" i="1"/>
  <c r="E326" i="1"/>
  <c r="E319" i="1"/>
  <c r="E297" i="1"/>
  <c r="E293" i="1"/>
  <c r="E286" i="1"/>
  <c r="E267" i="1"/>
  <c r="E256" i="1"/>
  <c r="E237" i="1"/>
  <c r="E233" i="1"/>
  <c r="E226" i="1"/>
  <c r="E200" i="1"/>
  <c r="E196" i="1"/>
  <c r="E189" i="1"/>
  <c r="E170" i="1"/>
  <c r="E163" i="1"/>
  <c r="E140" i="1"/>
  <c r="E133" i="1"/>
  <c r="E115" i="1"/>
  <c r="E111" i="1"/>
  <c r="E100" i="1"/>
  <c r="E81" i="1"/>
  <c r="E77" i="1"/>
  <c r="E70" i="1"/>
  <c r="E52" i="1"/>
  <c r="E45" i="1"/>
  <c r="E25" i="1"/>
  <c r="E18" i="1"/>
</calcChain>
</file>

<file path=xl/comments1.xml><?xml version="1.0" encoding="utf-8"?>
<comments xmlns="http://schemas.openxmlformats.org/spreadsheetml/2006/main">
  <authors>
    <author>Navrátilová Lenka</author>
  </authors>
  <commentList>
    <comment ref="C3" authorId="0" shapeId="0">
      <text>
        <r>
          <rPr>
            <b/>
            <sz val="10"/>
            <color indexed="81"/>
            <rFont val="Tahoma"/>
            <family val="2"/>
            <charset val="238"/>
          </rPr>
          <t xml:space="preserve">Navrátilová Lenka:
</t>
        </r>
        <r>
          <rPr>
            <sz val="8"/>
            <color indexed="81"/>
            <rFont val="Tahoma"/>
            <family val="2"/>
            <charset val="238"/>
          </rPr>
          <t xml:space="preserve">403+8023 daň z příjmu PO za kraj
</t>
        </r>
      </text>
    </comment>
    <comment ref="C4" authorId="0" shapeId="0">
      <text>
        <r>
          <rPr>
            <b/>
            <sz val="10"/>
            <color indexed="81"/>
            <rFont val="Tahoma"/>
            <family val="2"/>
            <charset val="238"/>
          </rPr>
          <t xml:space="preserve">Navrátilová Lenka:
</t>
        </r>
        <r>
          <rPr>
            <sz val="8"/>
            <color indexed="81"/>
            <rFont val="Tahoma"/>
            <family val="2"/>
            <charset val="238"/>
          </rPr>
          <t xml:space="preserve">417-3000
</t>
        </r>
      </text>
    </comment>
    <comment ref="C5" authorId="0" shapeId="0">
      <text>
        <r>
          <rPr>
            <b/>
            <sz val="10"/>
            <color indexed="81"/>
            <rFont val="Tahoma"/>
            <family val="2"/>
            <charset val="238"/>
          </rPr>
          <t xml:space="preserve">Navrátilová Lenka:
</t>
        </r>
        <r>
          <rPr>
            <sz val="8"/>
            <color indexed="81"/>
            <rFont val="Tahoma"/>
            <family val="2"/>
            <charset val="238"/>
          </rPr>
          <t xml:space="preserve">46+266
897+27
</t>
        </r>
      </text>
    </comment>
    <comment ref="C6" authorId="0" shapeId="0">
      <text>
        <r>
          <rPr>
            <b/>
            <sz val="10"/>
            <color indexed="81"/>
            <rFont val="Tahoma"/>
            <family val="2"/>
            <charset val="238"/>
          </rPr>
          <t xml:space="preserve">Navrátilová Lenka:
</t>
        </r>
        <r>
          <rPr>
            <sz val="8"/>
            <color indexed="81"/>
            <rFont val="Tahoma"/>
            <family val="2"/>
            <charset val="238"/>
          </rPr>
          <t>360+503</t>
        </r>
        <r>
          <rPr>
            <b/>
            <sz val="10"/>
            <color indexed="81"/>
            <rFont val="Tahoma"/>
            <family val="2"/>
            <charset val="238"/>
          </rPr>
          <t xml:space="preserve">
</t>
        </r>
        <r>
          <rPr>
            <sz val="8"/>
            <color indexed="81"/>
            <rFont val="Tahoma"/>
            <family val="2"/>
            <charset val="238"/>
          </rPr>
          <t>843+20
844+12</t>
        </r>
        <r>
          <rPr>
            <b/>
            <sz val="10"/>
            <color indexed="81"/>
            <rFont val="Tahoma"/>
            <family val="2"/>
            <charset val="238"/>
          </rPr>
          <t xml:space="preserve">
</t>
        </r>
      </text>
    </comment>
    <comment ref="C7" authorId="0" shapeId="0">
      <text>
        <r>
          <rPr>
            <b/>
            <sz val="10"/>
            <color indexed="81"/>
            <rFont val="Tahoma"/>
            <family val="2"/>
            <charset val="238"/>
          </rPr>
          <t xml:space="preserve">Navrátilová Lenka:
</t>
        </r>
        <r>
          <rPr>
            <sz val="8"/>
            <color indexed="81"/>
            <rFont val="Tahoma"/>
            <family val="2"/>
            <charset val="238"/>
          </rPr>
          <t xml:space="preserve">108+91
109+125
219+17
274+49
645+1
946+453
</t>
        </r>
        <r>
          <rPr>
            <b/>
            <sz val="10"/>
            <color indexed="81"/>
            <rFont val="Tahoma"/>
            <family val="2"/>
            <charset val="238"/>
          </rPr>
          <t xml:space="preserve">
</t>
        </r>
      </text>
    </comment>
    <comment ref="C8" authorId="0" shapeId="0">
      <text>
        <r>
          <rPr>
            <b/>
            <sz val="10"/>
            <color indexed="81"/>
            <rFont val="Tahoma"/>
            <family val="2"/>
            <charset val="238"/>
          </rPr>
          <t xml:space="preserve">Navrátilová Lenka:
</t>
        </r>
        <r>
          <rPr>
            <sz val="8"/>
            <color indexed="81"/>
            <rFont val="Tahoma"/>
            <family val="2"/>
            <charset val="238"/>
          </rPr>
          <t xml:space="preserve">2+26 poj z
50+85 poj d
51+78 poj š
80+48 poj š
83+12
132+58
158+3
173+615
189+7 poj z
216+20
218+113
220+37
234+64
238+4 (celkem 6)
271+1
273+17
304+46 poj z do rez
305+620 poj š
352+731 poj š
357+51
358+4025
359+3017
402+392
436+61
462+2
515+20
587-46 (celkem-45)
588+2
533+47
534+96
598+3
599+7
657+578
658+164
659+11
686+157
707+74
708+198
709+58
761+424
762+473
806+385
807+65
808+305
809+61
810+691
811+53
812+57
840+257
841+14
859+197
860+192
910+180
911+18
945+240
969+98
970+417
</t>
        </r>
      </text>
    </comment>
    <comment ref="C9" authorId="0" shapeId="0">
      <text>
        <r>
          <rPr>
            <b/>
            <sz val="10"/>
            <color indexed="81"/>
            <rFont val="Tahoma"/>
            <family val="2"/>
            <charset val="238"/>
          </rPr>
          <t xml:space="preserve">Navrátilová Lenka:
</t>
        </r>
        <r>
          <rPr>
            <sz val="8"/>
            <color indexed="81"/>
            <rFont val="Tahoma"/>
            <family val="2"/>
            <charset val="238"/>
          </rPr>
          <t>172+10</t>
        </r>
        <r>
          <rPr>
            <b/>
            <sz val="10"/>
            <color indexed="81"/>
            <rFont val="Tahoma"/>
            <family val="2"/>
            <charset val="238"/>
          </rPr>
          <t xml:space="preserve">
</t>
        </r>
        <r>
          <rPr>
            <sz val="8"/>
            <color indexed="81"/>
            <rFont val="Tahoma"/>
            <family val="2"/>
            <charset val="238"/>
          </rPr>
          <t>217+55</t>
        </r>
        <r>
          <rPr>
            <b/>
            <sz val="10"/>
            <color indexed="81"/>
            <rFont val="Tahoma"/>
            <family val="2"/>
            <charset val="238"/>
          </rPr>
          <t xml:space="preserve">
</t>
        </r>
      </text>
    </comment>
    <comment ref="C12" authorId="0" shapeId="0">
      <text>
        <r>
          <rPr>
            <b/>
            <sz val="9"/>
            <color indexed="81"/>
            <rFont val="Tahoma"/>
            <family val="2"/>
            <charset val="238"/>
          </rPr>
          <t>Navrátilová Lenka:</t>
        </r>
        <r>
          <rPr>
            <sz val="9"/>
            <color indexed="81"/>
            <rFont val="Tahoma"/>
            <family val="2"/>
            <charset val="238"/>
          </rPr>
          <t xml:space="preserve">
587+1
</t>
        </r>
      </text>
    </comment>
    <comment ref="C13" authorId="0" shapeId="0">
      <text>
        <r>
          <rPr>
            <b/>
            <sz val="10"/>
            <color indexed="81"/>
            <rFont val="Tahoma"/>
            <family val="2"/>
            <charset val="238"/>
          </rPr>
          <t xml:space="preserve">Navrátilová Lenka:
</t>
        </r>
        <r>
          <rPr>
            <sz val="8"/>
            <color indexed="81"/>
            <rFont val="Tahoma"/>
            <family val="2"/>
            <charset val="238"/>
          </rPr>
          <t xml:space="preserve">1+86000
45+7879349
47+735
49+68478
69+2836
70+11656
112+96
113+76
114+6919
115+1400
116+3180
117+7848
153+1179
175+23821
176+509
177+611
221+102410
222+1728
295+412
296+220
298-83
366-111
463+93700
464+735
535-12
536-243
537-2
589+16007
591-140
592-82
647+53005
648+2517
688+1410
689+528
694-9369
746+582
748-2
749-510
750-13
837+97000
892+490
899+109
960-140
</t>
        </r>
      </text>
    </comment>
    <comment ref="C14" authorId="0" shapeId="0">
      <text>
        <r>
          <rPr>
            <b/>
            <sz val="10"/>
            <color indexed="81"/>
            <rFont val="Tahoma"/>
            <family val="2"/>
            <charset val="238"/>
          </rPr>
          <t xml:space="preserve">Navrátilová Lenka:
</t>
        </r>
        <r>
          <rPr>
            <sz val="8"/>
            <color indexed="81"/>
            <rFont val="Tahoma"/>
            <family val="2"/>
            <charset val="238"/>
          </rPr>
          <t>72+1181232
73+8000</t>
        </r>
        <r>
          <rPr>
            <b/>
            <sz val="10"/>
            <color indexed="81"/>
            <rFont val="Tahoma"/>
            <family val="2"/>
            <charset val="238"/>
          </rPr>
          <t xml:space="preserve">
</t>
        </r>
        <r>
          <rPr>
            <sz val="8"/>
            <color indexed="81"/>
            <rFont val="Tahoma"/>
            <family val="2"/>
            <charset val="238"/>
          </rPr>
          <t>224+18</t>
        </r>
        <r>
          <rPr>
            <b/>
            <sz val="10"/>
            <color indexed="81"/>
            <rFont val="Tahoma"/>
            <family val="2"/>
            <charset val="238"/>
          </rPr>
          <t xml:space="preserve">
</t>
        </r>
        <r>
          <rPr>
            <sz val="8"/>
            <color indexed="81"/>
            <rFont val="Tahoma"/>
            <family val="2"/>
            <charset val="238"/>
          </rPr>
          <t xml:space="preserve">409+358
442+795
517+313
650+78100
838+423
</t>
        </r>
        <r>
          <rPr>
            <b/>
            <sz val="10"/>
            <color indexed="81"/>
            <rFont val="Tahoma"/>
            <family val="2"/>
            <charset val="238"/>
          </rPr>
          <t xml:space="preserve">
</t>
        </r>
      </text>
    </comment>
    <comment ref="C15" authorId="0" shapeId="0">
      <text>
        <r>
          <rPr>
            <b/>
            <sz val="10"/>
            <color indexed="81"/>
            <rFont val="Tahoma"/>
            <family val="2"/>
            <charset val="238"/>
          </rPr>
          <t xml:space="preserve">Navrátilová Lenka:
</t>
        </r>
        <r>
          <rPr>
            <sz val="8"/>
            <color indexed="81"/>
            <rFont val="Tahoma"/>
            <family val="2"/>
            <charset val="238"/>
          </rPr>
          <t>301+227043</t>
        </r>
        <r>
          <rPr>
            <b/>
            <sz val="10"/>
            <color indexed="81"/>
            <rFont val="Tahoma"/>
            <family val="2"/>
            <charset val="238"/>
          </rPr>
          <t xml:space="preserve">
</t>
        </r>
        <r>
          <rPr>
            <sz val="8"/>
            <color indexed="81"/>
            <rFont val="Tahoma"/>
            <family val="2"/>
            <charset val="238"/>
          </rPr>
          <t>521+122385</t>
        </r>
        <r>
          <rPr>
            <b/>
            <sz val="10"/>
            <color indexed="81"/>
            <rFont val="Tahoma"/>
            <family val="2"/>
            <charset val="238"/>
          </rPr>
          <t xml:space="preserve">
</t>
        </r>
      </text>
    </comment>
    <comment ref="C16" authorId="0" shapeId="0">
      <text>
        <r>
          <rPr>
            <b/>
            <sz val="10"/>
            <color indexed="81"/>
            <rFont val="Tahoma"/>
            <family val="2"/>
            <charset val="238"/>
          </rPr>
          <t xml:space="preserve">Navrátilová Lenka:
</t>
        </r>
        <r>
          <rPr>
            <sz val="8"/>
            <color indexed="81"/>
            <rFont val="Tahoma"/>
            <family val="2"/>
            <charset val="238"/>
          </rPr>
          <t>312+555</t>
        </r>
        <r>
          <rPr>
            <b/>
            <sz val="10"/>
            <color indexed="81"/>
            <rFont val="Tahoma"/>
            <family val="2"/>
            <charset val="238"/>
          </rPr>
          <t xml:space="preserve">
</t>
        </r>
        <r>
          <rPr>
            <sz val="8"/>
            <color indexed="81"/>
            <rFont val="Tahoma"/>
            <family val="2"/>
            <charset val="238"/>
          </rPr>
          <t>364+38</t>
        </r>
        <r>
          <rPr>
            <b/>
            <sz val="10"/>
            <color indexed="81"/>
            <rFont val="Tahoma"/>
            <family val="2"/>
            <charset val="238"/>
          </rPr>
          <t xml:space="preserve">
</t>
        </r>
        <r>
          <rPr>
            <sz val="8"/>
            <color indexed="81"/>
            <rFont val="Tahoma"/>
            <family val="2"/>
            <charset val="238"/>
          </rPr>
          <t xml:space="preserve">439+15
466+120
467+316
518+102
794+28
901+4885
902+5
981+24
</t>
        </r>
      </text>
    </comment>
    <comment ref="C17" authorId="0" shapeId="0">
      <text>
        <r>
          <rPr>
            <b/>
            <sz val="10"/>
            <color indexed="81"/>
            <rFont val="Tahoma"/>
            <family val="2"/>
            <charset val="238"/>
          </rPr>
          <t xml:space="preserve">Navrátilová Lenka:
</t>
        </r>
        <r>
          <rPr>
            <sz val="8"/>
            <color indexed="81"/>
            <rFont val="Tahoma"/>
            <family val="2"/>
            <charset val="238"/>
          </rPr>
          <t>119+1000</t>
        </r>
        <r>
          <rPr>
            <b/>
            <sz val="10"/>
            <color indexed="81"/>
            <rFont val="Tahoma"/>
            <family val="2"/>
            <charset val="238"/>
          </rPr>
          <t xml:space="preserve">
</t>
        </r>
        <r>
          <rPr>
            <sz val="8"/>
            <color indexed="81"/>
            <rFont val="Tahoma"/>
            <family val="2"/>
            <charset val="238"/>
          </rPr>
          <t>365+4110</t>
        </r>
        <r>
          <rPr>
            <b/>
            <sz val="10"/>
            <color indexed="81"/>
            <rFont val="Tahoma"/>
            <family val="2"/>
            <charset val="238"/>
          </rPr>
          <t xml:space="preserve">
</t>
        </r>
        <r>
          <rPr>
            <sz val="8"/>
            <color indexed="81"/>
            <rFont val="Tahoma"/>
            <family val="2"/>
            <charset val="238"/>
          </rPr>
          <t>585+2274</t>
        </r>
        <r>
          <rPr>
            <b/>
            <sz val="10"/>
            <color indexed="81"/>
            <rFont val="Tahoma"/>
            <family val="2"/>
            <charset val="238"/>
          </rPr>
          <t xml:space="preserve">
</t>
        </r>
      </text>
    </comment>
    <comment ref="C18" authorId="0" shapeId="0">
      <text>
        <r>
          <rPr>
            <b/>
            <sz val="10"/>
            <color indexed="81"/>
            <rFont val="Tahoma"/>
            <family val="2"/>
            <charset val="238"/>
          </rPr>
          <t xml:space="preserve">Navrátilová Lenka:
</t>
        </r>
        <r>
          <rPr>
            <sz val="8"/>
            <color indexed="81"/>
            <rFont val="Tahoma"/>
            <family val="2"/>
            <charset val="238"/>
          </rPr>
          <t>74+179</t>
        </r>
        <r>
          <rPr>
            <b/>
            <sz val="10"/>
            <color indexed="81"/>
            <rFont val="Tahoma"/>
            <family val="2"/>
            <charset val="238"/>
          </rPr>
          <t xml:space="preserve">
</t>
        </r>
        <r>
          <rPr>
            <sz val="8"/>
            <color indexed="81"/>
            <rFont val="Tahoma"/>
            <family val="2"/>
            <charset val="238"/>
          </rPr>
          <t>120+44
289+17
299+6
363+446
395+1338
406+997
407+2277
416+25
441+94
465+2606
519+189
520+133
584+1500
662+786
690+61
743+1254
893+34
894+1149
900+2285
904+34
980+6145</t>
        </r>
      </text>
    </comment>
    <comment ref="C19" authorId="0" shapeId="0">
      <text>
        <r>
          <rPr>
            <b/>
            <sz val="10"/>
            <color indexed="81"/>
            <rFont val="Tahoma"/>
            <family val="2"/>
            <charset val="238"/>
          </rPr>
          <t xml:space="preserve">Navrátilová Lenka:
</t>
        </r>
        <r>
          <rPr>
            <sz val="8"/>
            <color indexed="81"/>
            <rFont val="Tahoma"/>
            <family val="2"/>
            <charset val="238"/>
          </rPr>
          <t xml:space="preserve">152+15
290+200
300+486
408+440
525+2425
652+15
890+15
939-545
903+307
</t>
        </r>
      </text>
    </comment>
    <comment ref="C20" authorId="0" shapeId="0">
      <text>
        <r>
          <rPr>
            <b/>
            <sz val="10"/>
            <color indexed="81"/>
            <rFont val="Tahoma"/>
            <family val="2"/>
            <charset val="238"/>
          </rPr>
          <t xml:space="preserve">Navrátilová Lenka:
</t>
        </r>
        <r>
          <rPr>
            <sz val="8"/>
            <color indexed="81"/>
            <rFont val="Tahoma"/>
            <family val="2"/>
            <charset val="238"/>
          </rPr>
          <t>55+50</t>
        </r>
        <r>
          <rPr>
            <b/>
            <sz val="10"/>
            <color indexed="81"/>
            <rFont val="Tahoma"/>
            <family val="2"/>
            <charset val="238"/>
          </rPr>
          <t xml:space="preserve">
</t>
        </r>
        <r>
          <rPr>
            <sz val="8"/>
            <color indexed="81"/>
            <rFont val="Tahoma"/>
            <family val="2"/>
            <charset val="238"/>
          </rPr>
          <t>75+3</t>
        </r>
        <r>
          <rPr>
            <b/>
            <sz val="10"/>
            <color indexed="81"/>
            <rFont val="Tahoma"/>
            <family val="2"/>
            <charset val="238"/>
          </rPr>
          <t xml:space="preserve">
</t>
        </r>
        <r>
          <rPr>
            <sz val="8"/>
            <color indexed="81"/>
            <rFont val="Tahoma"/>
            <family val="2"/>
            <charset val="238"/>
          </rPr>
          <t>131+1776
156 + 3268
168 + 46</t>
        </r>
        <r>
          <rPr>
            <b/>
            <sz val="10"/>
            <color indexed="81"/>
            <rFont val="Tahoma"/>
            <family val="2"/>
            <charset val="238"/>
          </rPr>
          <t xml:space="preserve">
</t>
        </r>
        <r>
          <rPr>
            <sz val="8"/>
            <color indexed="81"/>
            <rFont val="Tahoma"/>
            <family val="2"/>
            <charset val="238"/>
          </rPr>
          <t xml:space="preserve">170 + 4215
171 + 426
181+2796
182+12
183+2
227+2344
280+341
291+126
294+2860
313+4210
351+2609
361+3917
362+6507
399+3992
400+3439
537-2
530+3286
531+8869
532+1029
641+2616
642+4076
644+836
742+2060
861+1800
862+3
891+16352
914+159
915+104
978-687
979+3
</t>
        </r>
      </text>
    </comment>
    <comment ref="C21" authorId="0" shapeId="0">
      <text>
        <r>
          <rPr>
            <b/>
            <sz val="10"/>
            <color indexed="81"/>
            <rFont val="Tahoma"/>
            <family val="2"/>
            <charset val="238"/>
          </rPr>
          <t xml:space="preserve">Navrátilová Lenka:
</t>
        </r>
        <r>
          <rPr>
            <sz val="8"/>
            <color indexed="81"/>
            <rFont val="Tahoma"/>
            <family val="2"/>
            <charset val="238"/>
          </rPr>
          <t>215+114</t>
        </r>
        <r>
          <rPr>
            <b/>
            <sz val="8"/>
            <color indexed="81"/>
            <rFont val="Tahoma"/>
            <family val="2"/>
            <charset val="238"/>
          </rPr>
          <t xml:space="preserve">
</t>
        </r>
        <r>
          <rPr>
            <sz val="8"/>
            <color indexed="81"/>
            <rFont val="Tahoma"/>
            <family val="2"/>
            <charset val="238"/>
          </rPr>
          <t>247+23</t>
        </r>
        <r>
          <rPr>
            <b/>
            <sz val="8"/>
            <color indexed="81"/>
            <rFont val="Tahoma"/>
            <family val="2"/>
            <charset val="238"/>
          </rPr>
          <t xml:space="preserve">
</t>
        </r>
        <r>
          <rPr>
            <sz val="8"/>
            <color indexed="81"/>
            <rFont val="Tahoma"/>
            <family val="2"/>
            <charset val="238"/>
          </rPr>
          <t>356+20</t>
        </r>
        <r>
          <rPr>
            <b/>
            <sz val="8"/>
            <color indexed="81"/>
            <rFont val="Tahoma"/>
            <family val="2"/>
            <charset val="238"/>
          </rPr>
          <t xml:space="preserve">
</t>
        </r>
        <r>
          <rPr>
            <sz val="8"/>
            <color indexed="81"/>
            <rFont val="Tahoma"/>
            <family val="2"/>
            <charset val="238"/>
          </rPr>
          <t xml:space="preserve">
</t>
        </r>
      </text>
    </comment>
    <comment ref="C22" authorId="0" shapeId="0">
      <text>
        <r>
          <rPr>
            <b/>
            <sz val="10"/>
            <color indexed="81"/>
            <rFont val="Tahoma"/>
            <family val="2"/>
            <charset val="238"/>
          </rPr>
          <t xml:space="preserve">Navrátilová Lenka:
</t>
        </r>
        <r>
          <rPr>
            <sz val="8"/>
            <color indexed="81"/>
            <rFont val="Tahoma"/>
            <family val="2"/>
            <charset val="238"/>
          </rPr>
          <t>404-11454</t>
        </r>
        <r>
          <rPr>
            <b/>
            <sz val="10"/>
            <color indexed="81"/>
            <rFont val="Tahoma"/>
            <family val="2"/>
            <charset val="238"/>
          </rPr>
          <t xml:space="preserve">
</t>
        </r>
        <r>
          <rPr>
            <sz val="8"/>
            <color indexed="81"/>
            <rFont val="Tahoma"/>
            <family val="2"/>
            <charset val="238"/>
          </rPr>
          <t xml:space="preserve">417+3000
405+337
437+6171
438+3000
661+20000
</t>
        </r>
      </text>
    </comment>
    <comment ref="C23" authorId="0" shapeId="0">
      <text>
        <r>
          <rPr>
            <b/>
            <sz val="10"/>
            <color indexed="81"/>
            <rFont val="Tahoma"/>
            <family val="2"/>
            <charset val="238"/>
          </rPr>
          <t xml:space="preserve">Navrátilová Lenka:
</t>
        </r>
        <r>
          <rPr>
            <sz val="8"/>
            <color indexed="81"/>
            <rFont val="Tahoma"/>
            <family val="2"/>
            <charset val="238"/>
          </rPr>
          <t xml:space="preserve">48+989
67+263
68+408
71+2625
75+3
110+216
118+4003
121+31032
122+23563
123+2049
124+1425
126+9110
154+338
156+3319
170 + 4226
171 + 645
174+2395
178+5054
179+2248
180+871
181+2843
223+549
225+3399
226+2230
227+2365
235+1681
276+7051
277+1168
278+24112
279+16327
280+621
291+186
294+2863
297+2885
302+7932
313+4210
351+2609
361+4006
362+6527
367+1106
368+9
369+21
370+20342
371+446
372+89315
396+507
397+4250
399+4034
400+3439
410+345
411+345
412+968
413+4478
414+2060
415+1148
440+1737
443+1822
444+16015
445+8811
446+13481
468+28999
469+1706
470+50
507+350
508+5498
509+15438
514+610
516+2737
522+7209
523+5737
524+1165
526+6268
527+14
528+237
529+1311
530+3307
583+495
586+197
590+4561
593+3208
594+7303
595+6177
596+899
638+900
639+2180
641+2656
642+4128
644+1274
649+7112
651+824
687+11677
691+3818
692+6143
693+5288
740+3425
741+474
742+4422
744+6587
745+85760
747+10738
783+169
784+1070
785+3667
793+4169
795+37905
796+5795
797+2462
798+5721
799+2169
839+142
845+28066
846+6658
847+24177
848-395
849-501
885+20422
886+1992
887+16457
898+1976
905+2432
947+7701
948+89557
949+965
950+2648
951+1688
952+11
953+35
954+1026
955+1166
956+2343
957+1714
958+1044
959+938
968+19950
979+3
982+55
983+14
984+241
985+36021
986+480
987-1222
988-85760
989-17598
</t>
        </r>
      </text>
    </comment>
    <comment ref="C25" authorId="0" shapeId="0">
      <text>
        <r>
          <rPr>
            <b/>
            <sz val="10"/>
            <color indexed="81"/>
            <rFont val="Tahoma"/>
            <family val="2"/>
            <charset val="238"/>
          </rPr>
          <t xml:space="preserve">Navrátilová Lenka:
</t>
        </r>
        <r>
          <rPr>
            <sz val="8"/>
            <color indexed="81"/>
            <rFont val="Tahoma"/>
            <family val="2"/>
            <charset val="238"/>
          </rPr>
          <t>62+4</t>
        </r>
        <r>
          <rPr>
            <b/>
            <sz val="10"/>
            <color indexed="81"/>
            <rFont val="Tahoma"/>
            <family val="2"/>
            <charset val="238"/>
          </rPr>
          <t xml:space="preserve">
</t>
        </r>
        <r>
          <rPr>
            <sz val="8"/>
            <color indexed="81"/>
            <rFont val="Tahoma"/>
            <family val="2"/>
            <charset val="238"/>
          </rPr>
          <t xml:space="preserve">63+1243 (celkem 2103)
64+5 (celkem 1405)
66+10
81+74
82+3177
84+2
131+761
215+8150 depozita
236+2988
237+5774
238+2 (celkem 6)
303+6
453+111
510+61358
513-50
597+481
912+2562
913+1186
</t>
        </r>
      </text>
    </comment>
    <comment ref="C27" authorId="0" shapeId="0">
      <text>
        <r>
          <rPr>
            <b/>
            <sz val="10"/>
            <color indexed="81"/>
            <rFont val="Tahoma"/>
            <family val="2"/>
            <charset val="238"/>
          </rPr>
          <t xml:space="preserve">Navrátilová Lenka:
</t>
        </r>
        <r>
          <rPr>
            <sz val="8"/>
            <color indexed="81"/>
            <rFont val="Tahoma"/>
            <family val="2"/>
            <charset val="238"/>
          </rPr>
          <t xml:space="preserve">215+114
247+23
437+6171
438+3000
661+20000
</t>
        </r>
      </text>
    </comment>
    <comment ref="C31" authorId="0" shapeId="0">
      <text>
        <r>
          <rPr>
            <b/>
            <sz val="10"/>
            <color indexed="81"/>
            <rFont val="Tahoma"/>
            <family val="2"/>
            <charset val="238"/>
          </rPr>
          <t xml:space="preserve">Navrátilová Lenka:
</t>
        </r>
        <r>
          <rPr>
            <sz val="8"/>
            <color indexed="81"/>
            <rFont val="Tahoma"/>
            <family val="2"/>
            <charset val="238"/>
          </rPr>
          <t xml:space="preserve">46+266
2+26 poj z
44+337 (celkem 6581)
55+50
63+860 (celkem 2103)
75+3
83+12
126-374
125+95
158+3
156 + 704
168 + 46
170 + 2324 (celkem 4215)
171 + 426
172+10
173+615
178+907 (celkem 5054)
179+71 (celkem 2248)
181+461 (celkem 2796)
182+12
183+2
189+7 poj z
216+20
217+55
218+113
227+114 (celkem 2344)
228+137
234+64
238+4 (celkem 6)
236+2988
237+5774
275+7000
276+27 (celkem 7051)
277+102 (celkem 1167)
291+126
294+896 (celkem 2860)
302+190 (celkem 7932)
303+6
304+46 poj z
306+154539 přebytek
313+4210
314-1186
351+884 (celkem 2609)
358+4025
360+503
361+872 (celkem 3917)
362+214 (celkem 6507)
368+9
369+21
370+193 (celkem 20342)
399+579 (celkem 3992)
400+1350 (celkem 3438)
402+392
403+8023 daň z příjmu PO za kraj
405-337 
351-72
383-207
413+215 (celkem 4478)
417-3000
438-3000
428+6
405+337
437+6171
438+3000
468+109 (celkem 28999)
509+1794 (celkem 15438)
510+149910
537-2
530+889 (celkem 3286)
594+3010
595+124
598+3
599+7
597+72 (celkem 481)
641+40
642+19 (celkem 4076)
644+836
641-106
642-171
685+50000
686+157
692+142 (celkem 6143)
693+54 (celkem 5288)
784+60 (celkem 1070)
785+552 (celkem 3667)
795-187
796+104
797+69
812+57
840+257
841+14
885-11
886+108
887+5728
859+197
891+1641 (celkem 16352)
897+27
896+50000
928-553
945+240
946+453
949+149 (celkem 965)
950+60 (celkem 2648)
952+11
953+17 (celkem 35)
954+96 (celkem 1026)
956+81 (celkem 2342)
957+10 (celkem 1714)
958+34 (celkem 1043)
959+12 (celkem 938)
968+19950
979+3
989-17598
</t>
        </r>
      </text>
    </comment>
    <comment ref="C32" authorId="0" shapeId="0">
      <text>
        <r>
          <rPr>
            <b/>
            <sz val="10"/>
            <color indexed="81"/>
            <rFont val="Tahoma"/>
            <family val="2"/>
            <charset val="238"/>
          </rPr>
          <t xml:space="preserve">Navrátilová Lenka:
</t>
        </r>
      </text>
    </comment>
    <comment ref="C33" authorId="0" shapeId="0">
      <text>
        <r>
          <rPr>
            <b/>
            <sz val="10"/>
            <color indexed="81"/>
            <rFont val="Tahoma"/>
            <family val="2"/>
            <charset val="238"/>
          </rPr>
          <t xml:space="preserve">Navrátilová Lenka:
</t>
        </r>
        <r>
          <rPr>
            <sz val="8"/>
            <color indexed="81"/>
            <rFont val="Tahoma"/>
            <family val="2"/>
            <charset val="238"/>
          </rPr>
          <t>50+85 poj d
51+78 poj š</t>
        </r>
        <r>
          <rPr>
            <b/>
            <sz val="10"/>
            <color indexed="81"/>
            <rFont val="Tahoma"/>
            <family val="2"/>
            <charset val="238"/>
          </rPr>
          <t xml:space="preserve">
</t>
        </r>
        <r>
          <rPr>
            <sz val="8"/>
            <color indexed="81"/>
            <rFont val="Tahoma"/>
            <family val="2"/>
            <charset val="238"/>
          </rPr>
          <t>80+48 poj š
82+3177
131+761
132+58
156+3319
170 + 4226
171 + 645
181+2843
280+621
291+186
294+2863
305+620 poj š
352+731 poj š
313+4210
399+4034
400+3439
533+47
534+96
657+578
658+164
659+11
707+74
708+198
709+58
761+424
762+473
806+385
807+65
808+305
809+61
810+691
811+53
843+20
844+12
860+192
861+1800
862+3
891+14711 (celkem 16352)
910+180
911+18
912+2562
913+1186
914+159
915+104
969+98
970+417
978-687</t>
        </r>
      </text>
    </comment>
    <comment ref="C34" authorId="0" shapeId="0">
      <text>
        <r>
          <rPr>
            <b/>
            <sz val="10"/>
            <color indexed="81"/>
            <rFont val="Tahoma"/>
            <family val="2"/>
            <charset val="238"/>
          </rPr>
          <t xml:space="preserve">Navrátilová Lenka:
</t>
        </r>
        <r>
          <rPr>
            <sz val="8"/>
            <color indexed="81"/>
            <rFont val="Tahoma"/>
            <family val="2"/>
            <charset val="238"/>
          </rPr>
          <t xml:space="preserve">1+86000
45+7879349
47+735
49+68478
69+2836
70+11656
112+96
113+76
114+6919
115+1400
116+3180
117+7848
153+1179
175+23821
176+509
177+611
221+102410
222+1728
295+412
296+220
298-83
366-111
463+93700
464+735
535-12
536-243
537-2
589+16007
591-140
592-82
647+53005
648+2517
688+1410
689+528
694-9369
746+582
748-2
749-510
750-13
837+97000
892+490
899+109
960-140
</t>
        </r>
      </text>
    </comment>
    <comment ref="C35" authorId="0" shapeId="0">
      <text>
        <r>
          <rPr>
            <b/>
            <sz val="10"/>
            <color indexed="81"/>
            <rFont val="Tahoma"/>
            <family val="2"/>
            <charset val="238"/>
          </rPr>
          <t xml:space="preserve">Navrátilová Lenka:
</t>
        </r>
        <r>
          <rPr>
            <sz val="8"/>
            <color indexed="81"/>
            <rFont val="Tahoma"/>
            <family val="2"/>
            <charset val="238"/>
          </rPr>
          <t xml:space="preserve">72+1181232
73+8000
224+18
409+358
442+795
517+313
650+78100
838+423
</t>
        </r>
      </text>
    </comment>
    <comment ref="C36" authorId="0" shapeId="0">
      <text>
        <r>
          <rPr>
            <b/>
            <sz val="10"/>
            <color indexed="81"/>
            <rFont val="Tahoma"/>
            <family val="2"/>
            <charset val="238"/>
          </rPr>
          <t xml:space="preserve">Navrátilová Lenka:
</t>
        </r>
        <r>
          <rPr>
            <sz val="8"/>
            <color indexed="81"/>
            <rFont val="Tahoma"/>
            <family val="2"/>
            <charset val="238"/>
          </rPr>
          <t xml:space="preserve">301+227043
521+122385
</t>
        </r>
      </text>
    </comment>
    <comment ref="C37" authorId="0" shapeId="0">
      <text>
        <r>
          <rPr>
            <b/>
            <sz val="10"/>
            <color indexed="81"/>
            <rFont val="Tahoma"/>
            <family val="2"/>
            <charset val="238"/>
          </rPr>
          <t xml:space="preserve">Navrátilová Lenka:
</t>
        </r>
        <r>
          <rPr>
            <sz val="8"/>
            <color indexed="81"/>
            <rFont val="Tahoma"/>
            <family val="2"/>
            <charset val="238"/>
          </rPr>
          <t xml:space="preserve">312+555
364+38
439+15
466+120
467+316
518+102
794+28
901+4885
902+5
981+24
</t>
        </r>
      </text>
    </comment>
    <comment ref="C38" authorId="0" shapeId="0">
      <text>
        <r>
          <rPr>
            <b/>
            <sz val="10"/>
            <color indexed="81"/>
            <rFont val="Tahoma"/>
            <family val="2"/>
            <charset val="238"/>
          </rPr>
          <t xml:space="preserve">Navrátilová Lenka:
</t>
        </r>
        <r>
          <rPr>
            <sz val="8"/>
            <color indexed="81"/>
            <rFont val="Tahoma"/>
            <family val="2"/>
            <charset val="238"/>
          </rPr>
          <t xml:space="preserve">119+1000
365+4110
585+2274
</t>
        </r>
      </text>
    </comment>
    <comment ref="C39" authorId="0" shapeId="0">
      <text>
        <r>
          <rPr>
            <b/>
            <sz val="10"/>
            <color indexed="81"/>
            <rFont val="Tahoma"/>
            <family val="2"/>
            <charset val="238"/>
          </rPr>
          <t xml:space="preserve">Navrátilová Lenka:
</t>
        </r>
        <r>
          <rPr>
            <sz val="8"/>
            <color indexed="81"/>
            <rFont val="Tahoma"/>
            <family val="2"/>
            <charset val="238"/>
          </rPr>
          <t xml:space="preserve">74+179
120+44
289+17
299+6
363+446
395+1338
406+997
407+2277
416+25
441+94
465+2606
519+189
520+133
584+1500
662+786
690+61
743+1254
893+34
894+1149
900+2285
904+34
980+6145
</t>
        </r>
      </text>
    </comment>
    <comment ref="C40" authorId="0" shapeId="0">
      <text>
        <r>
          <rPr>
            <b/>
            <sz val="10"/>
            <color indexed="81"/>
            <rFont val="Tahoma"/>
            <family val="2"/>
            <charset val="238"/>
          </rPr>
          <t xml:space="preserve">Navrátilová Lenka:
</t>
        </r>
        <r>
          <rPr>
            <sz val="8"/>
            <color indexed="81"/>
            <rFont val="Tahoma"/>
            <family val="2"/>
            <charset val="238"/>
          </rPr>
          <t>152+15</t>
        </r>
        <r>
          <rPr>
            <b/>
            <sz val="10"/>
            <color indexed="81"/>
            <rFont val="Tahoma"/>
            <family val="2"/>
            <charset val="238"/>
          </rPr>
          <t xml:space="preserve">
</t>
        </r>
        <r>
          <rPr>
            <sz val="8"/>
            <color indexed="81"/>
            <rFont val="Tahoma"/>
            <family val="2"/>
            <charset val="238"/>
          </rPr>
          <t>290+200
300+486
408+440</t>
        </r>
        <r>
          <rPr>
            <b/>
            <sz val="10"/>
            <color indexed="81"/>
            <rFont val="Tahoma"/>
            <family val="2"/>
            <charset val="238"/>
          </rPr>
          <t xml:space="preserve">
</t>
        </r>
        <r>
          <rPr>
            <sz val="8"/>
            <color indexed="81"/>
            <rFont val="Tahoma"/>
            <family val="2"/>
            <charset val="238"/>
          </rPr>
          <t>525+2425</t>
        </r>
        <r>
          <rPr>
            <b/>
            <sz val="10"/>
            <color indexed="81"/>
            <rFont val="Tahoma"/>
            <family val="2"/>
            <charset val="238"/>
          </rPr>
          <t xml:space="preserve">
</t>
        </r>
        <r>
          <rPr>
            <sz val="8"/>
            <color indexed="81"/>
            <rFont val="Tahoma"/>
            <family val="2"/>
            <charset val="238"/>
          </rPr>
          <t xml:space="preserve">652+15
890+15
939-545
903+307
</t>
        </r>
        <r>
          <rPr>
            <b/>
            <sz val="10"/>
            <color indexed="81"/>
            <rFont val="Tahoma"/>
            <family val="2"/>
            <charset val="238"/>
          </rPr>
          <t xml:space="preserve">
</t>
        </r>
      </text>
    </comment>
    <comment ref="C41" authorId="0" shapeId="0">
      <text>
        <r>
          <rPr>
            <b/>
            <sz val="10"/>
            <color indexed="81"/>
            <rFont val="Tahoma"/>
            <family val="2"/>
            <charset val="238"/>
          </rPr>
          <t xml:space="preserve">Navrátilová Lenka:
</t>
        </r>
        <r>
          <rPr>
            <sz val="8"/>
            <color indexed="81"/>
            <rFont val="Tahoma"/>
            <family val="2"/>
            <charset val="238"/>
          </rPr>
          <t xml:space="preserve">215+114
247+23
356+20
512+2159
</t>
        </r>
      </text>
    </comment>
    <comment ref="C42" authorId="0" shapeId="0">
      <text>
        <r>
          <rPr>
            <b/>
            <sz val="10"/>
            <color indexed="81"/>
            <rFont val="Tahoma"/>
            <family val="2"/>
            <charset val="238"/>
          </rPr>
          <t xml:space="preserve">Navrátilová Lenka:
</t>
        </r>
        <r>
          <rPr>
            <sz val="8"/>
            <color indexed="81"/>
            <rFont val="Tahoma"/>
            <family val="2"/>
            <charset val="238"/>
          </rPr>
          <t xml:space="preserve">107+33318
404-11454
405+337 (z rezervy)
417+3000
437+6171
438+3000
510+20000z přebytku
</t>
        </r>
      </text>
    </comment>
    <comment ref="C43" authorId="0" shapeId="0">
      <text>
        <r>
          <rPr>
            <b/>
            <sz val="10"/>
            <color indexed="81"/>
            <rFont val="Tahoma"/>
            <family val="2"/>
            <charset val="238"/>
          </rPr>
          <t xml:space="preserve">Navrátilová Lenka:
</t>
        </r>
        <r>
          <rPr>
            <sz val="8"/>
            <color indexed="81"/>
            <rFont val="Tahoma"/>
            <family val="2"/>
            <charset val="238"/>
          </rPr>
          <t>3+12633
4+114478
5+3986
6+64
7+1922
8+945
9+4416
10+29898
48+989
67+263
68+408
71+2625
75+3
110+216
118+4003
121+31032
122+323 (celkem 23563)
124+1425
154+338
163 + 2
174+2395
180+871
223+549
226+2230
227+2365
235+1681
278+24112
279+16327
297+2885
351+2609
361+4006
362+6527
371+446
372+89315
397+4250
414+2060
415+1148
440+1737
443+1822
444+16015
445+8811
446+13481
445+4581 (celkem 8811)
446+41 (celkem 13481)
470+50
507+350
514+610
516+2737
522+7209
523+5737
524+1165
526+6268
527+14
528+237
529+1311
530+3307
583+495
586+197
590+4561
596+899
641+2656
642+4128
644+1274
649+7112
651+824
687+11677
740+3425
741+474
742+4422
745+85760
747+10738
793+4169
799+2169
839+142
898+1976
979+3
982+55
983+14
984+241
985+36021
986+480
987-1222
988-85760</t>
        </r>
      </text>
    </comment>
    <comment ref="C44" authorId="0" shapeId="0">
      <text>
        <r>
          <rPr>
            <b/>
            <sz val="10"/>
            <color indexed="81"/>
            <rFont val="Tahoma"/>
            <family val="2"/>
            <charset val="238"/>
          </rPr>
          <t xml:space="preserve">Navrátilová Lenka:
</t>
        </r>
        <r>
          <rPr>
            <sz val="8"/>
            <color indexed="81"/>
            <rFont val="Tahoma"/>
            <family val="2"/>
            <charset val="238"/>
          </rPr>
          <t xml:space="preserve">12+5031
13+1054
14+510
15+87
16+10
17+2502
18+603
19+1118
52+6018
53+1303
54+2
76+6541
77+2392
78+8592
79+2
108+91
109+125
127+6448
128+1350
129+1014
130+877
155+6
184+76
185+44
186+7771
187+1602
188+474
219+17
220+37
229+93
230+2300
231+12
232+1703
233+309
271+1
273+17
274+49
281+290
282+1188
283+567
284+531
292+1561
293+2043
307+1470
308+4081
309+19
310+656
311+2
357+51
359+3017
373+3259
374+4452
375+14302
376+3720
377+1830
378+227
379+771
353+20
418+1470
419+973
420+103
421+4
422+1338
434+19
435+1302
436+61
447+1411
448+1287
449+91
450+3684
451+669
452+3051
453+111
462+2
472+2933
473+44
474+20356
475+2227
476+13
477+385
478+23
515+20
541+16
542+1751
543+2056
544+20860
545+8584
546+902
547+648
548+1464
549+5131
550+2225
551+1389
552+1934
553+5
554+1174
587-45
588+2
600+2926
601+6478
602+26406
603+590
604+15
605+795
606+6275
607+1119
608+74
609+912
610+1201
645+1
653+4083
654+29
655+9
656+768
682+11
695+4702
696+40082
697+5
698+30171
699+15
700+1145
701+223
702+9
703+20
704+1012
705+2295
706+3079
751+8021
752+3618
753+5325
754+1286
755+10
756+478
757+9
758+48
759+80
760+39
800+35589
801+7539
802+9
803+1433
804+1722
805+944
845+28066
847+24177
848-395
849-501
850+15081
851+1469
852+76
853+2716
854+7085
855+19
856+758
857+25
858+1809
884+1424
906+14929
907+622
908+76
909+1493
940+634
961+2077
962+265
963+459
964+6536
965+662
966+1713
967+12452
</t>
        </r>
      </text>
    </comment>
    <comment ref="C45" authorId="0" shapeId="0">
      <text>
        <r>
          <rPr>
            <b/>
            <sz val="10"/>
            <color indexed="81"/>
            <rFont val="Tahoma"/>
            <family val="2"/>
            <charset val="238"/>
          </rPr>
          <t xml:space="preserve">Navrátilová Lenka:
</t>
        </r>
        <r>
          <rPr>
            <sz val="8"/>
            <color indexed="81"/>
            <rFont val="Tahoma"/>
            <family val="2"/>
            <charset val="238"/>
          </rPr>
          <t xml:space="preserve">62+4
63+1243 (celkem 2103)
64+5 (celkem 1405)
66+10
81+74
84+2
105+290
215+8150 depozita
238+2 (celkem 6)
510+61358
513-50
597+409 (celkem 481)
</t>
        </r>
      </text>
    </comment>
    <comment ref="C47" authorId="0" shapeId="0">
      <text>
        <r>
          <rPr>
            <b/>
            <sz val="10"/>
            <color indexed="81"/>
            <rFont val="Tahoma"/>
            <family val="2"/>
            <charset val="238"/>
          </rPr>
          <t xml:space="preserve">Navrátilová Lenka:
</t>
        </r>
        <r>
          <rPr>
            <sz val="8"/>
            <color indexed="81"/>
            <rFont val="Tahoma"/>
            <family val="2"/>
            <charset val="238"/>
          </rPr>
          <t xml:space="preserve">215+114
247+23
437+6171
438+3000
661+20000
</t>
        </r>
      </text>
    </comment>
    <comment ref="C51" authorId="0" shapeId="0">
      <text>
        <r>
          <rPr>
            <b/>
            <sz val="8"/>
            <color indexed="81"/>
            <rFont val="Tahoma"/>
            <family val="2"/>
            <charset val="238"/>
          </rPr>
          <t>Navrátilová Lenka:</t>
        </r>
        <r>
          <rPr>
            <sz val="8"/>
            <color indexed="81"/>
            <rFont val="Tahoma"/>
            <family val="2"/>
            <charset val="238"/>
          </rPr>
          <t xml:space="preserve">
8115, 8113, 8123, 8905, 8117
3+12633
4+114478
5+3986
6+64
7+1922
8+945
9+4416
10+29898
12+5031
13+1054
14+510
15+87
16+10
17+2502
18+603
19+1118
44+6581
52+6018
53+1303
54+2
63+860 (celkem 2103)
64+1400 (celkem 1405)
76+6541
77+2392
78+8592
79+2
105+290
107+33318
125+95
127+6448
128+1350
129+1014
130+877
155+6
163 + 2
184+76
185+44
186+7771
187+1602
188+474
228+137
229+93
230+2300
231+12
232+1703
233+309
275+7000
281+290
282+1188
283+567
284+531
292+1561
293+2043
306+154539
307+1470
308+4081
309+19
310+656
311+2
373+3259
374+4452
375+14302
376+3720
377+1830
378+227
379+771
353+20
418+1470
419+973
420+103
421+4
422+1338
434+19
435+1302
437+6171
447+1411
448+1287
449+91
450+3684
451+669
452+3051
472+2933
473+44
474+20356
475+2227
476+13
477+385
478+23
510+149910
512+2159
541+16
542+1751
543+2056
544+20860
545+8584
546+902
547+648
548+1464
549+5131
550+2225
551+1389
552+1934
553+5
554+1174
600+2926
601+6478
602+26406
603+590
604+15
605+795
606+6275
607+1119
608+74
609+912
610+1201
646+50000
653+4083
654+29
655+9
656+768
685+50000
682+11
695+4702
696+40082
697+5
698+30171
699+15
700+1145
701+223
702+9
703+20
704+1012
705+2295
706+3079
751+8021
752+3618
753+5325
754+1286
755+10
756+478
757+9
758+48
759+80
760+39
800+35589
801+7539
802+9
803+1433
804+1722
805+944
850+15081
851+1469
852+76
853+2716
854+7085
855+19
856+758
857+25
858+1809
884+1424
896+50000
906+14929
907+622
908+76
909+1493
940+634
961+2077
962+265
963+459
964+6536
965+662
966+1713
967+12452
</t>
        </r>
      </text>
    </comment>
    <comment ref="C52" authorId="0" shapeId="0">
      <text>
        <r>
          <rPr>
            <b/>
            <sz val="8"/>
            <color indexed="81"/>
            <rFont val="Tahoma"/>
            <family val="2"/>
            <charset val="238"/>
          </rPr>
          <t>Navrátilová Lenka:</t>
        </r>
        <r>
          <rPr>
            <sz val="8"/>
            <color indexed="81"/>
            <rFont val="Tahoma"/>
            <family val="2"/>
            <charset val="238"/>
          </rPr>
          <t xml:space="preserve">
8224, 8124, 8114
44+6244 (celkem 6581)
122+23240 (celkem 23563) 
123+2049
126+9110
126+374
131+1776
156 + 2564
170 + 1891 (celkem 4215)
178+4147 (celkem 5054)
179+2177 (celkem 2248)
181+2335 (celkem 2796)
225+3399
227+2230 (celkem 2344)
276+7024 (celkem 7051)
277+1066 (celkem 1168)
280+341
294+1964 (celkem 2860)
302+7742 (celkem 7932)
314+1186
351+1725 (celkem 2609)
361+3045 (celkem 3917)
362+6293 (celkem 6507)
367+1106
370+20149 (celkem 20342)
399+3414 (celkem 3992)
400+2089 (celkem 3439)
351+72
383+207
396+507
410+345
411+345
412+968
413+4263 (celkem 4478)
428-6
443+1822
444+16015
445+4230 (celkem 8811)
446+13440 (celkem 13481)
468+28890 (celkem 28999)
469+1706
508+5498
509+13644 (celkem 15438)
523+5737
524+1165
530+2397 (celkem 3286)
594+4293 (celkem 7303)
595+6053 (celkem 6053)
638+900
639+2180
641+2576 (celkem 2616)
642+4057 (celkem 4076)
646+50000
641-106
642-171
692+6001 (celkem 6143)
693+5234 (celkem 5288)
691+3818
742+2060
744+6587
783+169
784+1010 (celkem 1070)
785+3115 (celkem 3667)
795+37905
795+187
796+5691
797+2393
798+5721
846+6658
885+20433
886+1884 (celkem 1992)
887+10729 (celkem 16457)
928+553
905+2432
947+7701
948+89557
949+816 (celkem 965)
950+2588 (celkem 2648)
951+1688
953+18 (celkem 35)
954+930 (celkem 1026)
955+1166
956+2262 (celkem 2343)
957+1704 (celkem 1714)
958+1010 (celkem 1044)
959+926 (celkem 938)
</t>
        </r>
      </text>
    </comment>
  </commentList>
</comments>
</file>

<file path=xl/sharedStrings.xml><?xml version="1.0" encoding="utf-8"?>
<sst xmlns="http://schemas.openxmlformats.org/spreadsheetml/2006/main" count="994" uniqueCount="191">
  <si>
    <t>v tis. Kč</t>
  </si>
  <si>
    <t>PŘÍJMY</t>
  </si>
  <si>
    <t>schválený rozpočet</t>
  </si>
  <si>
    <t>upravený rozpočet</t>
  </si>
  <si>
    <t>Správní poplatky</t>
  </si>
  <si>
    <t xml:space="preserve">Příjmy z pronájmu </t>
  </si>
  <si>
    <t>Přijaté sankční platby</t>
  </si>
  <si>
    <t>Příjmy z prodeje</t>
  </si>
  <si>
    <t>Příjmy z úroků</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</si>
  <si>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</si>
  <si>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</si>
  <si>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</si>
  <si>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</si>
  <si>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</si>
  <si>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</si>
  <si>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</si>
  <si>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</si>
  <si>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</si>
  <si>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</si>
  <si>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</si>
  <si>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</si>
  <si>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</si>
  <si>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Ostatní nedaňové příjmy</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</si>
  <si>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</si>
  <si>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</si>
  <si>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</si>
  <si>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</si>
  <si>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</si>
  <si>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</si>
  <si>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</si>
  <si>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</si>
  <si>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</si>
  <si>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Neinvestiční přijaté transfery ze SR</t>
  </si>
  <si>
    <t>Investiční transfery od obcí</t>
  </si>
  <si>
    <t xml:space="preserve"> -Rozpočtová změna 947/19</t>
  </si>
  <si>
    <t>druh rozpočtové změny: zapojení nových prostředků do rozpočtu</t>
  </si>
  <si>
    <t>poskytovatel: Ministerstvo pro místní rozvoj ČR</t>
  </si>
  <si>
    <t>důvod: odbor investic požádal ekonomický odbor dne 10.12.2019 o provedení rozpočtové změny. Důvodem navrhované změny je zapojení finančních prostředků do rozpočtu Olomouckého kraje v celkové výši 7 700 508,37 Kč. Finanční prostředky byly poukázány na účet Olomouckého kraje jako investiční dotace z Ministerstva pro místní rozvoj ČR na financování projektu v oblasti dopravy "II/ 366 Prostějov - přeložka silnice" v rámci Integrovaného regionálního operačního programu.</t>
  </si>
  <si>
    <t>Odbor investic</t>
  </si>
  <si>
    <t>ORJ - 50</t>
  </si>
  <si>
    <t>UZ</t>
  </si>
  <si>
    <t xml:space="preserve">§ </t>
  </si>
  <si>
    <t>položka</t>
  </si>
  <si>
    <t>částka v Kč</t>
  </si>
  <si>
    <t>4216 - Ostatní invest. přijaté transfery ze SR</t>
  </si>
  <si>
    <t>celkem</t>
  </si>
  <si>
    <t>Odbor ekonomický</t>
  </si>
  <si>
    <t>ORJ - 07</t>
  </si>
  <si>
    <t>8114 - Uhraz. splátky krát. přij. půjč. prostř.</t>
  </si>
  <si>
    <t xml:space="preserve"> -Rozpočtová změna 948/19</t>
  </si>
  <si>
    <t>důvod: odbor investic požádal ekonomický odbor dne 9.12.2019 o provedení rozpočtové změny. Důvodem navrhované změny je zapojení finančních prostředků do rozpočtu Olomouckého kraje v celkové výši 89 556 815,06 Kč. Finanční prostředky byly poukázány na účet Olomouckého kraje jako investiční dotace z Ministerstva pro místní rozvoj ČR na financování projektu v oblasti dopravy "II/447 Strukov - Šternberk" v rámci Integrovaného regionálního operačního programu.</t>
  </si>
  <si>
    <t xml:space="preserve"> -Rozpočtová změna 949/19</t>
  </si>
  <si>
    <t>důvod: odbor investic požádal ekonomický odbor dne 10.12.2019 o provedení rozpočtové změny. Důvodem navrhované změny je zapojení finančních prostředků do rozpočtu Olomouckého kraje v celkové výši 964 947,16 Kč. Finanční prostředky byly poukázány na účet Olomouckého kraje jako investiční dotace z Ministerstva životního prostředí ČR na financování projektu "Střední škola logistiky a chemie, Olomouc, U Hradiska 29 - Zateplení budovy školy a) zateplení" v rámci Operačního programu Životní prostředí.</t>
  </si>
  <si>
    <t>ORJ - 52</t>
  </si>
  <si>
    <t>seskupení položek</t>
  </si>
  <si>
    <t>59 - Ostatní neinvestiční výdaje</t>
  </si>
  <si>
    <t xml:space="preserve"> -Rozpočtová změna 950/19</t>
  </si>
  <si>
    <t>důvod: odbor investic požádal ekonomický odbor dne 6.12.2019 o provedení rozpočtové změny. Důvodem navrhované změny je zapojení finančních prostředků do rozpočtu Olomouckého kraje v celkové výši 2 648 364,44 Kč. Finanční prostředky byly poukázány na účet Olomouckého kraje jako investiční dotace z Ministerstva životního prostředí ČR na financování projektu "Základní umělecká škola  Iši Krejčího Olomouc, Na Vozovce 32 - Výměna oken a zateplení pláště budov a) zateplení" v rámci Operačního programu Životní prostředí.</t>
  </si>
  <si>
    <t xml:space="preserve"> -Rozpočtová změna 951/19</t>
  </si>
  <si>
    <t>důvod: odbor investic požádal ekonomický odbor dne 10.12.2019 o provedení rozpočtové změny. Důvodem navrhované změny je zapojení finančních prostředků do rozpočtu Olomouckého kraje ve výši 1 687 819,07 Kč. Finanční prostředky byly poukázány na účet Olomouckého kraje jako investiční dotace z Ministerstva životního prostředí ČR na financování projektu "Realizace energeticky úsporných opatření - SOŠ Šumperk, Zemědělská 3 - tělocvična" v rámci Operačního programu Životní prostředí.</t>
  </si>
  <si>
    <t xml:space="preserve"> -Rozpočtová změna 952/19</t>
  </si>
  <si>
    <t>důvod: odbor investic požádal ekonomický odbor dne 6.12.2019 o provedení rozpočtové změny. Důvodem navrhované změny je zapojení finančních prostředků do rozpočtu Olomouckého kraje ve výši 11 340,28 Kč. Finanční prostředky byly poukázány na účet Olomouckého kraje jako investiční dotace z Ministerstva životního prostředí ČR na financování projektu v oblasti školství "Realizace energeticky úsporných opatření - SPŠ elektrotechnická Mohelnice - škola, dílny a) zateplení" v rámci Operačního programu Životní prostředí.</t>
  </si>
  <si>
    <t xml:space="preserve"> -Rozpočtová změna 953/19</t>
  </si>
  <si>
    <t>důvod: odbor investic požádal ekonomický odbor dne 6.12.2019 o provedení rozpočtové změny. Důvodem navrhované změny je zapojení finančních prostředků do rozpočtu Olomouckého kraje ve výši 35 345,48 Kč. Finanční prostředky byly poukázány na účet Olomouckého kraje jako investiční dotace z Ministerstva životního prostředí ČR na financování projektu v oblasti školství "REÚO Gymnázium Jakuba Škody, Přerov - přístavba GJŠ II. v Havlíčkově ulici - a) zateplení" v rámci Operačního programu Životní prostředí.</t>
  </si>
  <si>
    <t xml:space="preserve"> -Rozpočtová změna 954/19</t>
  </si>
  <si>
    <t>důvod: odbor investic požádal ekonomický odbor dne 10.12.2019 o provedení rozpočtové změny. Důvodem navrhované změny je zapojení finančních prostředků do rozpočtu Olomouckého kraje ve výši 1 025 649,52 Kč. Finanční prostředky byly poukázány na účet Olomouckého kraje jako investiční dotace z Ministerstva životního prostředí ČR na financování projektu "REÚO Střední škola a Základní škola Lipník nad Bečvou - přístavby školy + oprava fasády přední části budovy - a) zateplení" v rámci Operačního programu Životní prostředí.</t>
  </si>
  <si>
    <t xml:space="preserve"> -Rozpočtová změna 955/19</t>
  </si>
  <si>
    <t>důvod: odbor investic požádal ekonomický odbor dne 6.12.2019 o provedení rozpočtové změny. Důvodem navrhované změny je zapojení finančních prostředků do rozpočtu Olomouckého kraje ve výši 1 166 296,97 Kč. Finanční prostředky byly poukázány na účet Olomouckého kraje jako investiční dotace z Ministerstva životního prostředí ČR na financování projektu "Základní umělecká škola  Iši Krejčího Olomouc, Na Vozovce 32 - Výměna oken a zateplení pláště budov b) vzduchotechnika" v rámci Operačního programu Životní prostředí.</t>
  </si>
  <si>
    <t xml:space="preserve"> -Rozpočtová změna 956/19</t>
  </si>
  <si>
    <t>důvod: odbor investic požádal ekonomický odbor dne 6.12.2019 o provedení rozpočtové změny. Důvodem navrhované změny je zapojení finančních prostředků do rozpočtu Olomouckého kraje ve výši 2 342 415,05 Kč. Finanční prostředky byly poukázány na účet Olomouckého kraje jako investiční dotace z Ministerstva životního prostředí ČR na financování projektu v oblasti školství "Realizace energeticky úsporných opatření - SPŠ elektrotechnická Mohelnice - škola, dílny b) vzduchotechnika" v rámci Operačního programu Životní prostředí.</t>
  </si>
  <si>
    <t xml:space="preserve"> -Rozpočtová změna 957/19</t>
  </si>
  <si>
    <t>důvod: odbor investic požádal ekonomický odbor dne 9.12.2019 o provedení rozpočtové změny. Důvodem navrhované změny je zapojení finančních prostředků do rozpočtu Olomouckého kraje ve výši 1 713 607,44 Kč. Finanční prostředky byly poukázány na účet Olomouckého kraje jako investiční dotace z Ministerstva životního prostředí ČR na financování projektu "REÚO Gymnázium Jakuba Škody, Přerov - přístavba GJŠ II. v Havlíčkově ulici - b) vzduchotechnika" v rámci Operačního programu Životní prostředí.</t>
  </si>
  <si>
    <t xml:space="preserve"> -Rozpočtová změna 958/19</t>
  </si>
  <si>
    <t>důvod: odbor investic požádal ekonomický odbor dne 9.12.2019 o provedení rozpočtové změny. Důvodem navrhované změny je zapojení finančních prostředků do rozpočtu Olomouckého kraje ve výši 1 043 441,29 Kč. Finanční prostředky byly poukázány na účet Olomouckého kraje jako investiční dotace z Ministerstva životního prostředí ČR na financování projektu "REÚO Střední škola a Základní škola Lipník nad Bečvou - přístavba školy + oprava fasády přední části budovy - b) vzduchotechnika" v rámci Operačního programu Životní prostředí.</t>
  </si>
  <si>
    <t xml:space="preserve"> -Rozpočtová změna 959/19</t>
  </si>
  <si>
    <t>důvod: odbor investic požádal ekonomický odbor dne 10.12.2019 o provedení rozpočtové změny. Důvodem navrhované změny je zapojení finančních prostředků do rozpočtu Olomouckého kraje ve výši 938 162,48 Kč. Finanční prostředky byly poukázány na účet Olomouckého kraje jako investiční dotace z Ministerstva životního prostředí ČR na financování projektu "REÚO Střední škola gastronomie a služeb, Přerov - budova tělocvičny - b) vzduchotechnika" v rámci Operačního programu Životní prostředí.</t>
  </si>
  <si>
    <t xml:space="preserve"> -Rozpočtová změna 960/19</t>
  </si>
  <si>
    <t>druh rozpočtové změny: snížení prostředků rozpočtu</t>
  </si>
  <si>
    <t>důvod: odbor školství a mládeže požádal ekonomický odbor dne 10.12.2019 o provedení rozpočtové změny. Důvodem navrhované změny je snížení neinvestiční dotace ze státního rozpočtu ČR na rok 2019 poskytnuté na základě rozhodnutí Ministerstva školství, mládeže a tělovýchovy ČR č.j.: 34974/2018 ze dne 4.5.2019 v celkové výši 412 200,- Kč v rámci "Výzvy na poskytování aktivit v oblasti primární prevence rizikového chování na rok 2019", nevyčerpané prostředky ve výši 140 000,- Kč budou vráceny na účet Ministerstva školství, mládeže a tělovýchovy.</t>
  </si>
  <si>
    <t>Odbor školství a mládeže</t>
  </si>
  <si>
    <t>ORJ - 10</t>
  </si>
  <si>
    <t>4116 - Ostatní neinv. přijaté transfery ze SR</t>
  </si>
  <si>
    <t>5336 - Neinvestiční transfery zřízeným PO</t>
  </si>
  <si>
    <t xml:space="preserve"> -Rozpočtová změna 961/19</t>
  </si>
  <si>
    <t>8113 - Krátkodobé přijaté půjčené prostředky</t>
  </si>
  <si>
    <t>61 - Investiční nákupy a související výdaje</t>
  </si>
  <si>
    <t xml:space="preserve"> -Rozpočtová změna 962/19</t>
  </si>
  <si>
    <t xml:space="preserve"> -Rozpočtová změna 963/19</t>
  </si>
  <si>
    <t xml:space="preserve"> -Rozpočtová změna 964/19</t>
  </si>
  <si>
    <t xml:space="preserve"> -Rozpočtová změna 965/19</t>
  </si>
  <si>
    <t xml:space="preserve"> -Rozpočtová změna 966/19</t>
  </si>
  <si>
    <t xml:space="preserve"> -Rozpočtová změna 967/19</t>
  </si>
  <si>
    <t xml:space="preserve"> -Rozpočtová změna 968/19</t>
  </si>
  <si>
    <t>důvod: odbor investic požádal ekonomický odbor dne 10.12.2019 o provedení rozpočtové změny. Důvodem navrhované změny je zapojení finančních prostředků do rozpočtu Olomouckého kraje v celkové výši 19 950 295,37 Kč. Finanční prostředky budou poukázány na účet Olomouckého kraje jako investiční dotace z Ministerstva pro místní rozvoj ČR na financování projektu "Transformace příspěvkové organizace Nové Zámky - poskytovatel sociálních služeb - III.etapa - RD Litovel, Staroměstské náměstí 233" v rámci Integrovaného regionálního operačního programu a z Ministerstva životního prostředí ČR na financování projektu "Střední škola gastronomie a farmářství Jeseník - Tělocvična" v rámci Operačního programu Životní prostředí.</t>
  </si>
  <si>
    <t xml:space="preserve"> -Rozpočtová změna 969/19</t>
  </si>
  <si>
    <t>důvod: odbor podpory řízení příspěvkových organizací požádal ekonomický odbor dne 6.12.2019 o provedení rozpočtové změny. Důvodem navrhované změny je zapojení finančních prostředků do rozpočtu Olomouckého kraje ve výši 98 420,- Kč. Česká pojišťovna, a.s., uhradila na účet Olomouckého kraje pojistné plnění k pojistné události pro příspěvkovou organizaci Střední průmyslová škola a Střední odborné učiliště, Uničov, na úhradu nákladů po vichřici - zatečení v roce 2019.</t>
  </si>
  <si>
    <t xml:space="preserve"> </t>
  </si>
  <si>
    <t>2322 - Přijaté pojistné náhrady</t>
  </si>
  <si>
    <t>Odbor podpory řízení příspěvkových organizací</t>
  </si>
  <si>
    <t>ORJ - 19</t>
  </si>
  <si>
    <t>5331 - Neinvestiční příspěvky zřízeným PO</t>
  </si>
  <si>
    <t xml:space="preserve"> -Rozpočtová změna 970/19</t>
  </si>
  <si>
    <t>důvod: odbor podpory řízení příspěvkových organizací požádal ekonomický odbor dne 4.12.2019 o provedení rozpočtové změny. Důvodem navrhované změny je zapojení finančních prostředků do rozpočtu Olomouckého kraje ve výši 416 501,- Kč. Česká pojišťovna, a.s., uhradila na účet Olomouckého kraje pojistné plnění k pojistné události pro příspěvkovou organizaci Centrum sociálních služeb, Prostějov, na úhradu nákladů ze zpronevěry v roce 2018.</t>
  </si>
  <si>
    <t xml:space="preserve"> -Rozpočtová změna 971/19</t>
  </si>
  <si>
    <t>druh rozpočtové změny: vnitřní rozpočtová změna - přesun mezi jednotlivými položkami, paragrafy a odbory ekonomickým, sociálních věcí a zdravotnictví</t>
  </si>
  <si>
    <t>důvod: odbory sociálních věcí a zdravotnictví požádaly ekonomický odbor dne 10.12.2019 o provedení rozpočtové změny. Důvodem navrhované změny je převedení finančních prostředků z odboru ekonomického na odbor sociálních věcí ve výši 79 040,- Kč, na odbor zdravotnictví ve výši 158 840,- Kč a přesun finančních prostředků v rámci odboru sociálních věcí ve výši 2 240,-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listopad 2019.</t>
  </si>
  <si>
    <t>Odbor sociálních věcí</t>
  </si>
  <si>
    <t>ORJ - 11</t>
  </si>
  <si>
    <t>52 - Neinvestiční transfery soukromopr. subj.</t>
  </si>
  <si>
    <t>Odbor zdravotnictví</t>
  </si>
  <si>
    <t>ORJ - 14</t>
  </si>
  <si>
    <t xml:space="preserve"> -Rozpočtová změna 972/19</t>
  </si>
  <si>
    <t>druh rozpočtové změny: vnitřní rozpočtová změna - přesun mezi jednotlivými položkami, paragrafy v rámci odboru kanceláře ředitele</t>
  </si>
  <si>
    <t xml:space="preserve">důvod: odbor kancelář ředitele požádal ekonomický odbor dne 4.12.2019 o provedení rozpočtové změny. Důvodem navrhované změny je přesun finančních prostředků v rámci odboru kanceláře ředitele v celkové výši 15 000 Kč. Finanční prostředky budou použity na úhradu výdajů v souvislosti s konáním nových voleb do zastupitelstev obcí vyhlášených na den 14. prosince 2019 na činnost krajského úřadu. </t>
  </si>
  <si>
    <t>Odbor kancelář ředitele</t>
  </si>
  <si>
    <t>ORJ - 03</t>
  </si>
  <si>
    <t>51 - Neinvestiční nákupy a související výdaje</t>
  </si>
  <si>
    <t>50 - Platy a podobné související výdaje</t>
  </si>
  <si>
    <t xml:space="preserve"> -Rozpočtová změna 973/19</t>
  </si>
  <si>
    <t>druh rozpočtové změny: vnitřní rozpočtová změna - přesun mezi jednotlivými položkami, paragrafy v rámci odboru podpory řízení příspěvkových organizací</t>
  </si>
  <si>
    <t xml:space="preserve"> -Rozpočtová změna 974/19</t>
  </si>
  <si>
    <t xml:space="preserve"> -Rozpočtová změna 975/19</t>
  </si>
  <si>
    <t xml:space="preserve"> -Rozpočtová změna 976/19</t>
  </si>
  <si>
    <t xml:space="preserve"> -Rozpočtová změna 977/19</t>
  </si>
  <si>
    <t xml:space="preserve"> -Rozpočtová změna 978/19</t>
  </si>
  <si>
    <t>2122 - Odvody příspěvkových organizací</t>
  </si>
  <si>
    <t xml:space="preserve"> -Rozpočtová změna 979/19</t>
  </si>
  <si>
    <t>poskytovatel: Ministerstvo pro místní rozvoj</t>
  </si>
  <si>
    <t xml:space="preserve"> -Rozpočtová změna 980/19</t>
  </si>
  <si>
    <t>poskytovatel: Ministerstvo zemědělství</t>
  </si>
  <si>
    <t xml:space="preserve">důvod: investiční dotace ze státního rozpočtu ČR na rok 2019 poskytnutá na základě avíza Ministerstva zemědělství ČR ze dne 12.12.2019 v celkové výši 6 145 023,- Kč pro příspěvkové organizace Olomouckého kraje na dotační program 129 710 "Centra odborné přípravy“. </t>
  </si>
  <si>
    <t>6356 - Jiné investiční transfery zřízeným PO</t>
  </si>
  <si>
    <t xml:space="preserve"> -Rozpočtová změna 981/19</t>
  </si>
  <si>
    <t>poskytovatel: Ministerstvo kultury</t>
  </si>
  <si>
    <t>důvod: investiční dotace ze státního rozpočtu ČR na rok 2019 poskytnutá na základě dopisu Ministerstva kultury ČR č.j.: MK 71651/2019 OM ze dne 18.11.2019 ve výši 24 000,- Kč pro příspěvkovou organizaci Olomouckého kraje Vlastivědné muzeum Jesenicka na realizaci projektu "Vlastivědné muzeum Jesenicka, soubor medailí a plaket s regionální tématikou, 7 kusů" z programu "Integrovaný systém ochrany movitého kulturního dědictví - výkupy předmětů kulturní hodnoty mimořádného významu".</t>
  </si>
  <si>
    <t>Odbor sportu, kultury a památkové péče</t>
  </si>
  <si>
    <t>ORJ - 13</t>
  </si>
  <si>
    <t xml:space="preserve"> -Rozpočtová změna 982/19</t>
  </si>
  <si>
    <t xml:space="preserve">důvod: odbor podpory řízení příspěvkových organizací požádal ekonomický odbor dne 18.12.2019 o provedení rozpočtové změny.  Důvodem navrhované změny je zapojení finančních prostředků do rozpočtu Olomouckého kraje ve výši 55 294,89 Kč. Finanční prostředky byly poukázány na účet Olomouckého kraje od hlavního partnera Pogotowie Ratunkowe w Jeleniej Górze jako neinvestiční dotace pro příspěvkovou organizaci Zdravotnická záchranná služba Olomouckého kraje na realizaci projektu v oblasti zdravotnictví "Jak zachraňujete u vás?".  </t>
  </si>
  <si>
    <t>4152 - Neinv. př. transfery od mez. institucí</t>
  </si>
  <si>
    <t xml:space="preserve"> -Rozpočtová změna 983/19</t>
  </si>
  <si>
    <t>důvod: odbor strategického rozvoje kraje požádal ekonomický odbor dne 20.12.2019 o provedení rozpočtové změny. Důvodem navrhované změny je zapojení finančních prostředků do rozpočtu Olomouckého kraje v celkové výši 14 017,26 Kč. Finanční prostředky byly poukázány na účet Olomouckého kraje jako neinvestiční dotace z Ministerstva pro místní rozvoj na financování projektu v oblasti regionálního rozvoje "Projekt technické pomoci Olomouckého kraje v rámci INTERREG V-A Česká republika - Polsko".</t>
  </si>
  <si>
    <t>Odbor strategického rozvoje kraje</t>
  </si>
  <si>
    <t>ORJ - 74</t>
  </si>
  <si>
    <t>50 - Výdaje na platy, ost. platby za pr. práci a poj.</t>
  </si>
  <si>
    <t xml:space="preserve"> -Rozpočtová změna 984/19</t>
  </si>
  <si>
    <t xml:space="preserve">poskytovatel: Ministerstvo financí ČR - Národní fond  </t>
  </si>
  <si>
    <t>důvod: odbor strategického rozvoje kraje požádal ekonomický odbor dne 2.1.2020 o provedení rozpočtové změny. Důvodem navrhované změny je zapojení finančních prostředků do rozpočtu Olomouckého kraje v celkové výši 240 773,57 Kč. Finanční prostředky byly poukázány na účet Olomouckého kraje jako neinvestiční dotace z Ministerstva financí - Národního fondu na financování projektu v oblasti regionálního rozvoje "Projekt technické pomoci Olomouckého kraje v rámci INTERREG V-A Česká republika - Polsko".</t>
  </si>
  <si>
    <t>4118 - Neinv. přijaté transfery z Národ. fondu</t>
  </si>
  <si>
    <t xml:space="preserve"> -Rozpočtová změna 985/19</t>
  </si>
  <si>
    <t>druh rozpočtové změny: zapojení prostředků do rozpočtu</t>
  </si>
  <si>
    <t>důvod: odbor strategického rozvoje kraje požádal ekonomický odbor dne 23.12.2019 o provedení rozpočtové změny. Důvodem navrhované změny je zapojení finančních prostředků do rozpočtu odboru strategického rozvoje kraje v celkové výši 36 021 122,22 Kč. Finanční prostředky byly poukázány na účet Olomouckého kraje jako neinvestiční dotace z Ministerstva práce a sociálních věcí na financování projektu "Azylové domy v Olomouckém kraji I." v rámci Operačního programu Zaměstnanost.</t>
  </si>
  <si>
    <t>ORJ - 60</t>
  </si>
  <si>
    <t xml:space="preserve"> -Rozpočtová změna 986/19</t>
  </si>
  <si>
    <t>poskytovatel: Ministerstvo práce a sociálních věcí</t>
  </si>
  <si>
    <t>důvod: odbor strategického rozvoje kraje požádal ekonomický odbor dne 7.1.2020 o provedení rozpočtové změny. Důvodem navrhované změny je zapojení finančních prostředků do rozpočtu odboru strategického rozvoje kraje v celkové výši 479 953,20 Kč. Finanční prostředky byly poukázány na účet Olomouckého kraje jako neinvestiční dotace z Ministerstva práce a sociálních věcí na financování projektu "Technická pasportizace, strategie ICT a vzdělávání" v rámci Operačního programu Zaměstnanost.</t>
  </si>
  <si>
    <t>ORJ - 64</t>
  </si>
  <si>
    <t>4116 - Ostatní neinv. přij. transf. ze SR</t>
  </si>
  <si>
    <t xml:space="preserve"> -Rozpočtová změna 987/19</t>
  </si>
  <si>
    <t>důvod: odbor strategického rozvoje kraje požádal ekonomický odbor dne 6.1.2020 o provedení rozpočtové změny. Důvodem navrhované změny je snížení finančních prostředků rozpočtu Olomouckého kraje v celkové výši 1 222 215,40 Kč. Finanční prostředky byly zapojeny jako investiční a neinvestiční dotace z Ministerstva životního prostředí ČR na financování projektu v oblasti zdravotnictví "Obnova zahrady Zdravotnického zařízení v Moravském Berouně" v rámci Operačního programu Životní prostředí.</t>
  </si>
  <si>
    <t>ORJ - 59</t>
  </si>
  <si>
    <t xml:space="preserve"> -Rozpočtová změna 988/19</t>
  </si>
  <si>
    <t>důvod: odbor strategického rozvoje kraje požádal ekonomický odbor dne 7.1.2020 o provedení rozpočtové změny. Důvodem navrhované změny je snížení finančních prostředků rozpočtu Olomouckého kraje v celkové výši 85 759 954,33 Kč. Finanční prostředky byly zapojeny jako investiční dotace z Ministerstva životního prostředí ČR na úhradu projektu "Kotlíkové dotace v Olomouckém kraji III." v rámci Operačního programu Životní prostředí 2014 - 2020.</t>
  </si>
  <si>
    <t>ORJ - 79</t>
  </si>
  <si>
    <t>63 - Investiční transfery</t>
  </si>
  <si>
    <t xml:space="preserve"> -Rozpočtová změna 989/19</t>
  </si>
  <si>
    <t>důvod: odbor investic požádal ekonomický odbor dne 6.1.2020 o provedení rozpočtové změny. Důvodem navrhované změny je snížení finančních prostředků rozpočtu Olomouckého kraje v celkové výši 17 597 801,08 Kč. Finanční prostředky byly zapojeny jako investiční dotace z Ministerstva pro místní rozvoj ČR na financování projektu "Transformace příspěvkové organizace Nové Zámky - poskytovatel sociálních služeb - III.etapa - RD Litovel, Staroměstské náměstí 233" v rámci Integrovaného regionálního operačního programu a z Ministerstva životního prostředí ČR na financování projektu "Střední škola gastronomie a farmářství Jeseník - Tělocvična" v rámci Operačního programu Životní prostředí.</t>
  </si>
  <si>
    <t xml:space="preserve">                                                                                                                                                                                                                                                                                                                                                                                                                                                                                                                                                                                                                                                                                                                                                                                                                                                                                                                                                                                                                                                                                                                                                                                                                                          </t>
  </si>
  <si>
    <t>Dotace do oblasti školství</t>
  </si>
  <si>
    <t>Dotace do oblasti sociální</t>
  </si>
  <si>
    <t>Dotace do oblasti dopravy</t>
  </si>
  <si>
    <t>Dotace do oblasti kultury</t>
  </si>
  <si>
    <t>Dotace do oblasti zdravotnictví</t>
  </si>
  <si>
    <t>Dotace do oblasti životního prostředí a zemědělství</t>
  </si>
  <si>
    <t>Dotace pro Krajský úřad</t>
  </si>
  <si>
    <t>OPZ, OPVVV, OPŽP, IROP, OPTP, ITI, NF, OPPMP</t>
  </si>
  <si>
    <t>Zapojení finančního vypořádání, depozita</t>
  </si>
  <si>
    <t>důvod: odbor investic požádal ekonomický odbor dne 9.12.2019 o provedení rozpočtové změny. Důvodem navrhované změny je zapojení finančních prostředků do rozpočtu Olomouckého kraje v celkové výši 2 076 872,85 Kč. Jedná se o zapojení finančních prostředků z revolvingového úvěru u Komerční banky, a.s., na financování projektu v oblasti kultury "Muzeum Komenského v Přerově - Záchrana a zpřístupnění paláce na hradě Helfštýn", na základě usnesení Rady Olomouckého kraje č. UR/79/15/2019 ze dne 16.12.2019 (bod 8.2.).</t>
  </si>
  <si>
    <t>důvod: odbor investic  požádal ekonomický odbor dne 9.12.2019 o provedení rozpočtové změny. Důvodem navrhované změny je zapojení finančních prostředků do rozpočtu Olomouckého kraje v celkové výši 265 258,62 Kč. Jedná se o zapojení finančních prostředků z revolvingového úvěru u Komerční banky, a.s., na financování projektu v oblasti dopravy "II/447 Strukov - Šternberk", na základě usnesení Rady Olomouckého kraje č. UR/79/15/2019 ze dne 16.12.2019 (bod 8.2.).</t>
  </si>
  <si>
    <t>důvod: odbor investic požádal ekonomický odbor dne 9.12.2019 o provedení rozpočtové změny. Důvodem navrhované změny je zapojení finančních prostředků do rozpočtu Olomouckého kraje v celkové výši 459 086,33 Kč. Jedná se o zapojení finančních prostředků z revolvingového úvěru u Komerční banky, a.s., na financování projektu v oblasti dopravy "Zvýšení přeshraniční dostupnosti Hanušovice - Stronie Ślaskie", na základě usnesení Rady Olomouckého kraje č. UR/79/15/2019 ze dne 16.12.2019 (bod 8.2.).</t>
  </si>
  <si>
    <t>důvod: odbor investic požádal ekonomický odbor dne 9.12.2019 o provedení rozpočtové změny. Důvodem navrhované změny je zapojení finančních prostředků do rozpočtu Olomouckého kraje v celkové výši 6 535 671,95 Kč. Jedná se o zapojení finančních prostředků z revolvingového úvěru u Komerční banky, a.s., na financování projektu v oblasti dopravy "II/444 Šternberk - průtah", na základě usnesení Rady Olomouckého kraje č. UR/79/15/2019 ze dne 16.12.2019 (bod 8.2.).</t>
  </si>
  <si>
    <t>důvod: odbor investic požádal ekonomický odbor dne 9.12.2019 o provedení rozpočtové změny. Důvodem navrhované změny je zapojení finančních prostředků do rozpočtu Olomouckého kraje v celkové výši 662 278,20 Kč. Jedná se o zapojení finančních prostředků z revolvingového úvěru u Komerční banky, a.s., na financování projektů v oblasti školství "REÚO Střední škola a Základní škola Lipník nad Bečvou - přístavby školy + oprava fasády přední části budovy - a) zateplení", na základě usnesení Rady Olomouckého kraje č. UR/79/15/2019 ze dne 16.12.2019 (bod 8.2.).</t>
  </si>
  <si>
    <t>důvod: odbor investic  požádal ekonomický odbor dne 6. a 9.12.2019 o provedení rozpočtové změny. Důvodem navrhované změny je zapojení finančních prostředků do rozpočtu Olomouckého kraje v celkové výši 1 712 791,13 Kč. Jedná se o zapojení finančních prostředků z revolvingového úvěru u Komerční banky, a.s., na financování projektů v oblasti sociální "Transformace příspěvkové organizace Nové Zámky - poskytovatel sociálních služeb - III.etapa - RD Litovel, Staroměstské náměstí 233", "Transformace příspěvkové organizace Nové Zámky - poskytovatel sociálních služeb - III.etapa - RD Litovel, ul. Pavlínka 1141", "Transformace příspěvkové organizace Nové Zámky - poskytovatel sociálních služeb - III.etapa - RD Červenka 338" a "Transformace příspěvkové organizace Nové Zámky - poskytovatel sociálních služeb - III.etapa - RD Červenka 361", na základě usnesení Rady Olomouckého kraje č. UR/79/15/2019 ze dne 16.12.2019 (bod 8.2.).</t>
  </si>
  <si>
    <t>důvod: odbor investic požádal ekonomický odbor dne 11.12.2019 o provedení rozpočtové změny. Důvodem navrhované změny je zapojení finančních prostředků do rozpočtu Olomouckého kraje v celkové výši 12 451 315,72 Kč. Jedná se o zapojení finančních prostředků z revolvingového úvěru u Komerční banky, a.s., na financování projektu v oblasti dopravy "II/366 Prostějov - přeložka silnice", na základě usnesení Rady Olomouckého kraje č. UR/79/15/2019 ze dne 16.12.2019 (bod 8.2.).</t>
  </si>
  <si>
    <t>důvod: odbor podpory řízení příspěvkových organizací požádal ekonomický odbor dne 3.12.2019 o provedení rozpočtové změny. Důvodem navrhované změny je přesun finančních prostředků v rámci odboru podpory řízení příspěvkových organizací ve výši            10 197,- Kč. Finanční prostředky nebudou použity na poskytnutí příspěvku na provoz - mzdové náklady a budou použity na poskytnutí příspěvku na provoz pro příspěvkovou organizaci v oblasti školství Gymnázium Jana Opletala, Litovel, na základě usnesení Rady Olomouckého kraje č. UR/79/8/2019 ze dne 16.12.2019 (bod 5.1.).</t>
  </si>
  <si>
    <t>důvod: odbor podpory řízení příspěvkových organizací požádal ekonomický odbor dne 4.12.2019 o provedení rozpočtové změny. Důvodem navrhované změny je přesun finančních prostředků v rámci odboru podpory řízení příspěvkových organizací ve výši           350 000,- Kč. Finanční prostředky budou použity na poskytnutí příspěvku na provoz - účelově určeného příspěvku pro příspěvkovou organizaci Olomouckého kraje v oblasti školství Střední průmyslová škola elektrotechnická a Obchodní akademie Mohelnice, na základě usnesení Rady Olomouckého kraje č. UR/79/8/2019 ze dne 16.12.2019 (bod 5.1.).</t>
  </si>
  <si>
    <t>důvod: odbor podpory řízení příspěvkových organizací požádal ekonomický odbor dne 5.12.2019 o provedení rozpočtové změny. Důvodem navrhované změny je přesun finančních prostředků v rámci odboru podpory řízení příspěvkových organizací ve výši           109 737,82 Kč. Finanční prostředky budou použity na poskytnutí příspěvku na provoz - účelově určeného příspěvku pro příspěvkovou organizaci Olomouckého kraje v oblasti školství Střední odborná škola lesnická a strojírenská, Šternberk, na základě usnesení Rady Olomouckého kraje č. UR/79/8/2019 ze dne 16.12.2019 (bod 5.1.).</t>
  </si>
  <si>
    <t>důvod: odbor podpory řízení příspěvkových organizací požádal ekonomický odbor dne 5.12.2019 o provedení rozpočtové změny. Důvodem navrhované změny je přesun finančních prostředků v rámci odboru podpory řízení příspěvkových organizací ve výši           20 570,- Kč. Finanční prostředky budou použity na poskytnutí příspěvku na provoz - účelově určeného příspěvku pro příspěvkovou organizaci Olomouckého kraje v oblasti školství Středisko volného času ATLAS a BIOS, Přerov, na základě usnesení Rady Olomouckého kraje č. UR/79/8/2019 ze dne 16.12.2019 (bod 5.1.).</t>
  </si>
  <si>
    <t>důvod: odbor podpory řízení příspěvkových organizací požádal ekonomický odbor dne 6.12.2019 o provedení rozpočtové změny. Důvodem navrhované změny je přesun finančních prostředků v rámci odboru podpory řízení příspěvkových organizací ve výši           200 000,- Kč. Finanční prostředky budou použity na poskytnutí příspěvku na provoz pro příspěvkovou organizaci Olomouckého kraje v oblasti školství Pedagogicko - psychologická poradna a Speciálně pedagogické centrum Olomouckého kraje, Olomouc, na základě usnesení Rady Olomouckého kraje č. UR/79/8/2019 ze dne 16.12.2019 (bod 5.1.).</t>
  </si>
  <si>
    <t>důvod: odbor podpory řízení příspěvkových organizací požádal ekonomický odbor dne 11.12.2019 o provedení rozpočtové změny. Důvodem navrhované změny je úprava závazných ukazatelů na rok 2019 u příspěvkové organizace v oblasti školství Gymnázium, Olomouc - Hejčín. V oblasti příjmů budou sníženy odvody z odpisů a v oblasti výdajů budou sníženy výdaje na neinvestiční příspěvky na provoz - odpisy o 686 778,- Kč, na základě usnesení Rady Olomouckého kraje č. UR/79/8/2019 ze dne 16.12.2019 (bod 5.1.).</t>
  </si>
  <si>
    <t>důvod: odbor podpory řízení příspěvkových organizací požádal ekonomický odbor dne 12.12.2019 o provedení rozpočtové změny. Důvodem navrhované změny je zapojení dotace z Ministerstva pro místní rozvoj ČR ve výši 3 275,37 Kč. Finanční prostředky byly poukázány na účet Olomouckého kraje z Ministerstva pro místní rozvoj jako neinvestiční dotace pro příspěvkovou organizaci Zdravotnická záchranná služba Olomouckého kraje na realizaci projektu v oblasti zdravotnictví "Jak zachraňujete u vás?".  Finanční prostředky budou dále zapojeny jako odvod z provozních prostředků příspěvkové organizace, na základě usnesení Rady Olomouckého kraje č. UR/79/10/2019 ze dne 16.12.2019 (bod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</si>
</sst>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
    <numFmt numFmtId="165" formatCode="00000"/>
    <numFmt numFmtId="166" formatCode="00,000"/>
    <numFmt numFmtId="167" formatCode="00000000000"/>
  </numFmts>
  <fonts count="26"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b/>
      <sz val="10"/>
      <color indexed="81"/>
      <name val="Tahoma"/>
      <family val="2"/>
      <charset val="238"/>
    </font>
    <font>
      <b/>
      <sz val="9"/>
      <color indexed="81"/>
      <name val="Tahoma"/>
      <family val="2"/>
      <charset val="238"/>
    </font>
    <font>
      <sz val="9"/>
      <color indexed="81"/>
      <name val="Tahoma"/>
      <family val="2"/>
      <charset val="238"/>
    </font>
  </fonts>
  <fills count="3">
    <fill>
      <patternFill patternType="none"/>
    </fill>
    <fill>
      <patternFill patternType="gray125"/>
    </fill>
    <fill>
      <patternFill patternType="solid">
        <fgColor indexed="42"/>
        <bgColor indexed="64"/>
      </patternFill>
    </fill>
  </fills>
  <borders count="12">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60">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14" fillId="0" borderId="0" xfId="0" applyFont="1"/>
    <xf numFmtId="49" fontId="15" fillId="0" borderId="0" xfId="0" applyNumberFormat="1" applyFont="1" applyAlignment="1">
      <alignment horizontal="justify" wrapText="1"/>
    </xf>
    <xf numFmtId="0" fontId="15" fillId="0" borderId="0" xfId="0" applyFont="1" applyAlignment="1">
      <alignment horizontal="justify" vertical="top" wrapText="1"/>
    </xf>
    <xf numFmtId="0" fontId="15" fillId="0" borderId="0" xfId="0" applyFont="1" applyAlignment="1">
      <alignment horizontal="justify" vertical="top" wrapText="1"/>
    </xf>
    <xf numFmtId="0" fontId="15" fillId="0" borderId="0" xfId="0" applyFont="1" applyAlignment="1">
      <alignment horizontal="center" vertical="top" wrapText="1"/>
    </xf>
    <xf numFmtId="0" fontId="9" fillId="0" borderId="0" xfId="0" applyFont="1" applyFill="1"/>
    <xf numFmtId="0" fontId="16" fillId="0" borderId="0" xfId="0" applyFont="1" applyFill="1" applyBorder="1" applyAlignment="1">
      <alignment horizontal="center"/>
    </xf>
    <xf numFmtId="0" fontId="16" fillId="0" borderId="0" xfId="0" applyFont="1" applyFill="1" applyBorder="1" applyAlignment="1"/>
    <xf numFmtId="0" fontId="17" fillId="0" borderId="0" xfId="0" applyFont="1" applyFill="1"/>
    <xf numFmtId="0" fontId="2" fillId="0" borderId="0" xfId="0" applyFont="1" applyFill="1" applyAlignment="1">
      <alignment horizontal="left"/>
    </xf>
    <xf numFmtId="0" fontId="5" fillId="0" borderId="0" xfId="0" applyFont="1"/>
    <xf numFmtId="0" fontId="9" fillId="0" borderId="0" xfId="0" applyFont="1" applyAlignment="1">
      <alignment horizontal="center"/>
    </xf>
    <xf numFmtId="0" fontId="16" fillId="0" borderId="0" xfId="0" applyFont="1" applyBorder="1" applyAlignment="1"/>
    <xf numFmtId="0" fontId="18" fillId="0" borderId="0" xfId="0" applyFont="1" applyAlignment="1">
      <alignment horizontal="right"/>
    </xf>
    <xf numFmtId="0" fontId="19" fillId="0" borderId="6" xfId="0" applyFont="1" applyBorder="1" applyAlignment="1">
      <alignment horizontal="center"/>
    </xf>
    <xf numFmtId="0" fontId="20" fillId="0" borderId="7" xfId="0" applyFont="1" applyBorder="1" applyAlignment="1">
      <alignment horizontal="center"/>
    </xf>
    <xf numFmtId="0" fontId="19" fillId="0" borderId="6" xfId="0" applyFont="1" applyBorder="1" applyAlignment="1">
      <alignment horizontal="center" wrapText="1"/>
    </xf>
    <xf numFmtId="164" fontId="5" fillId="0" borderId="6" xfId="0" applyNumberFormat="1" applyFont="1" applyFill="1" applyBorder="1" applyAlignment="1">
      <alignment horizontal="center"/>
    </xf>
    <xf numFmtId="0" fontId="5" fillId="0" borderId="8" xfId="0" applyFont="1" applyBorder="1" applyAlignment="1">
      <alignment horizontal="center"/>
    </xf>
    <xf numFmtId="0" fontId="20" fillId="0" borderId="6" xfId="0" applyFont="1" applyBorder="1" applyAlignment="1">
      <alignment horizontal="left"/>
    </xf>
    <xf numFmtId="4" fontId="19" fillId="0" borderId="8" xfId="0" applyNumberFormat="1" applyFont="1" applyFill="1" applyBorder="1" applyAlignment="1">
      <alignment horizontal="right" wrapText="1"/>
    </xf>
    <xf numFmtId="165" fontId="5" fillId="0" borderId="6" xfId="0" applyNumberFormat="1" applyFont="1" applyBorder="1" applyAlignment="1">
      <alignment horizontal="center"/>
    </xf>
    <xf numFmtId="0" fontId="21" fillId="0" borderId="6" xfId="0" applyFont="1" applyBorder="1"/>
    <xf numFmtId="0" fontId="16" fillId="0" borderId="9" xfId="0" applyFont="1" applyBorder="1" applyAlignment="1"/>
    <xf numFmtId="4" fontId="16" fillId="0" borderId="6" xfId="0" applyNumberFormat="1" applyFont="1" applyBorder="1" applyAlignment="1"/>
    <xf numFmtId="0" fontId="9" fillId="0" borderId="0" xfId="0" applyFont="1"/>
    <xf numFmtId="0" fontId="17" fillId="0" borderId="0" xfId="0" applyFont="1"/>
    <xf numFmtId="0" fontId="2" fillId="0" borderId="0" xfId="0" applyFont="1" applyAlignment="1">
      <alignment horizontal="left"/>
    </xf>
    <xf numFmtId="1" fontId="5" fillId="0" borderId="6" xfId="0" applyNumberFormat="1" applyFont="1" applyBorder="1" applyAlignment="1">
      <alignment horizontal="center"/>
    </xf>
    <xf numFmtId="0" fontId="15" fillId="0" borderId="0" xfId="0" applyFont="1" applyFill="1" applyAlignment="1">
      <alignment horizontal="justify" vertical="top" wrapText="1"/>
    </xf>
    <xf numFmtId="0" fontId="19" fillId="0" borderId="6" xfId="0" applyFont="1" applyFill="1" applyBorder="1" applyAlignment="1">
      <alignment horizontal="center"/>
    </xf>
    <xf numFmtId="0" fontId="19" fillId="0" borderId="7" xfId="0" applyFont="1" applyFill="1" applyBorder="1" applyAlignment="1">
      <alignment horizontal="center"/>
    </xf>
    <xf numFmtId="0" fontId="5" fillId="0" borderId="6" xfId="0" applyFont="1" applyFill="1" applyBorder="1" applyAlignment="1">
      <alignment horizontal="center"/>
    </xf>
    <xf numFmtId="0" fontId="20" fillId="0" borderId="6" xfId="0" applyFont="1" applyFill="1" applyBorder="1" applyAlignment="1">
      <alignment horizontal="left"/>
    </xf>
    <xf numFmtId="0" fontId="21" fillId="0" borderId="6" xfId="0" applyFont="1" applyFill="1" applyBorder="1"/>
    <xf numFmtId="0" fontId="16" fillId="0" borderId="10" xfId="0" applyFont="1" applyFill="1" applyBorder="1"/>
    <xf numFmtId="4" fontId="16" fillId="0" borderId="6" xfId="0" applyNumberFormat="1" applyFont="1" applyFill="1" applyBorder="1"/>
    <xf numFmtId="0" fontId="15" fillId="0" borderId="0" xfId="0" applyFont="1" applyFill="1" applyAlignment="1">
      <alignment horizontal="justify" vertical="top" wrapText="1"/>
    </xf>
    <xf numFmtId="0" fontId="5" fillId="0" borderId="0" xfId="0" applyFont="1" applyFill="1"/>
    <xf numFmtId="0" fontId="18" fillId="0" borderId="0" xfId="0" applyFont="1" applyFill="1" applyAlignment="1">
      <alignment horizontal="right"/>
    </xf>
    <xf numFmtId="0" fontId="20" fillId="0" borderId="7" xfId="0" applyFont="1" applyFill="1" applyBorder="1" applyAlignment="1">
      <alignment horizontal="center"/>
    </xf>
    <xf numFmtId="166" fontId="5" fillId="0" borderId="6" xfId="0" applyNumberFormat="1" applyFont="1" applyFill="1" applyBorder="1" applyAlignment="1">
      <alignment horizontal="center"/>
    </xf>
    <xf numFmtId="0" fontId="5" fillId="0" borderId="8" xfId="0" applyFont="1" applyFill="1" applyBorder="1" applyAlignment="1">
      <alignment horizontal="center"/>
    </xf>
    <xf numFmtId="0" fontId="19" fillId="0" borderId="7" xfId="0" applyFont="1" applyFill="1" applyBorder="1"/>
    <xf numFmtId="165" fontId="5" fillId="0" borderId="6" xfId="0" applyNumberFormat="1" applyFont="1" applyFill="1" applyBorder="1" applyAlignment="1">
      <alignment horizontal="center"/>
    </xf>
    <xf numFmtId="0" fontId="16" fillId="0" borderId="9" xfId="0" applyFont="1" applyFill="1" applyBorder="1" applyAlignment="1"/>
    <xf numFmtId="4" fontId="16" fillId="0" borderId="6" xfId="0" applyNumberFormat="1" applyFont="1" applyFill="1" applyBorder="1" applyAlignment="1"/>
    <xf numFmtId="0" fontId="14" fillId="0" borderId="0" xfId="0" applyFont="1" applyFill="1"/>
    <xf numFmtId="0" fontId="0" fillId="0" borderId="0" xfId="0" applyFill="1"/>
    <xf numFmtId="0" fontId="19" fillId="0" borderId="0" xfId="0" applyFont="1" applyBorder="1" applyAlignment="1">
      <alignment horizontal="center"/>
    </xf>
    <xf numFmtId="166" fontId="5" fillId="0" borderId="0" xfId="0" applyNumberFormat="1" applyFont="1" applyFill="1" applyBorder="1" applyAlignment="1">
      <alignment horizontal="center"/>
    </xf>
    <xf numFmtId="0" fontId="5" fillId="0" borderId="0" xfId="0" applyFont="1" applyFill="1" applyBorder="1" applyAlignment="1">
      <alignment horizontal="center"/>
    </xf>
    <xf numFmtId="0" fontId="22" fillId="0" borderId="0" xfId="0" applyFont="1" applyFill="1"/>
    <xf numFmtId="0" fontId="19" fillId="0" borderId="0" xfId="0" applyFont="1" applyFill="1" applyAlignment="1">
      <alignment horizontal="right"/>
    </xf>
    <xf numFmtId="166" fontId="0" fillId="0" borderId="0" xfId="0" applyNumberFormat="1" applyBorder="1" applyAlignment="1">
      <alignment horizontal="center"/>
    </xf>
    <xf numFmtId="0" fontId="0" fillId="0" borderId="0" xfId="0" applyBorder="1"/>
    <xf numFmtId="0" fontId="19" fillId="0" borderId="0" xfId="0" applyFont="1" applyFill="1" applyBorder="1" applyAlignment="1">
      <alignment horizontal="center"/>
    </xf>
    <xf numFmtId="166" fontId="5" fillId="0" borderId="0" xfId="0" applyNumberFormat="1" applyFont="1" applyBorder="1" applyAlignment="1">
      <alignment horizontal="center"/>
    </xf>
    <xf numFmtId="1" fontId="5" fillId="0" borderId="6" xfId="0" applyNumberFormat="1" applyFont="1" applyFill="1" applyBorder="1" applyAlignment="1">
      <alignment horizontal="center"/>
    </xf>
    <xf numFmtId="4" fontId="19" fillId="0" borderId="6" xfId="0" applyNumberFormat="1" applyFont="1" applyBorder="1" applyAlignment="1">
      <alignment wrapText="1"/>
    </xf>
    <xf numFmtId="0" fontId="0" fillId="0" borderId="0" xfId="0" applyFont="1"/>
    <xf numFmtId="0" fontId="19" fillId="0" borderId="7" xfId="0" applyFont="1" applyBorder="1" applyAlignment="1">
      <alignment horizontal="center"/>
    </xf>
    <xf numFmtId="166" fontId="5" fillId="0" borderId="6" xfId="0" applyNumberFormat="1" applyFont="1" applyBorder="1" applyAlignment="1">
      <alignment horizontal="center"/>
    </xf>
    <xf numFmtId="0" fontId="19" fillId="0" borderId="6" xfId="0" applyFont="1" applyBorder="1" applyAlignment="1"/>
    <xf numFmtId="2" fontId="5" fillId="0" borderId="0" xfId="0" applyNumberFormat="1" applyFont="1" applyBorder="1" applyAlignment="1">
      <alignment horizontal="center"/>
    </xf>
    <xf numFmtId="165" fontId="0" fillId="0" borderId="6" xfId="0" applyNumberFormat="1" applyFont="1" applyBorder="1" applyAlignment="1">
      <alignment horizontal="center"/>
    </xf>
    <xf numFmtId="0" fontId="16" fillId="0" borderId="10" xfId="0" applyFont="1" applyBorder="1"/>
    <xf numFmtId="4" fontId="16" fillId="0" borderId="6" xfId="0" applyNumberFormat="1" applyFont="1" applyBorder="1"/>
    <xf numFmtId="49" fontId="15" fillId="0" borderId="0" xfId="0" applyNumberFormat="1" applyFont="1" applyAlignment="1">
      <alignment horizontal="justify" vertical="center" wrapText="1"/>
    </xf>
    <xf numFmtId="0" fontId="0" fillId="0" borderId="0" xfId="0" applyFont="1" applyFill="1"/>
    <xf numFmtId="0" fontId="20" fillId="0" borderId="9" xfId="0" applyFont="1" applyBorder="1" applyAlignment="1">
      <alignment horizontal="center"/>
    </xf>
    <xf numFmtId="3" fontId="0" fillId="0" borderId="0" xfId="0" applyNumberFormat="1" applyFont="1" applyBorder="1" applyAlignment="1">
      <alignment horizontal="center"/>
    </xf>
    <xf numFmtId="1" fontId="0" fillId="0" borderId="6" xfId="0" applyNumberFormat="1" applyFont="1" applyFill="1" applyBorder="1" applyAlignment="1">
      <alignment horizontal="center"/>
    </xf>
    <xf numFmtId="0" fontId="20" fillId="0" borderId="11" xfId="0" applyFont="1" applyFill="1" applyBorder="1" applyAlignment="1">
      <alignment horizontal="left"/>
    </xf>
    <xf numFmtId="4" fontId="19" fillId="0" borderId="6" xfId="0" applyNumberFormat="1" applyFont="1" applyFill="1" applyBorder="1" applyAlignment="1"/>
    <xf numFmtId="165" fontId="0" fillId="0" borderId="0" xfId="0" applyNumberFormat="1" applyFont="1" applyBorder="1" applyAlignment="1">
      <alignment horizontal="center"/>
    </xf>
    <xf numFmtId="0" fontId="16" fillId="0" borderId="0" xfId="0" applyFont="1" applyBorder="1" applyAlignment="1">
      <alignment horizontal="center"/>
    </xf>
    <xf numFmtId="0" fontId="5" fillId="0" borderId="0" xfId="0" applyFont="1" applyAlignment="1">
      <alignment horizontal="center"/>
    </xf>
    <xf numFmtId="0" fontId="22" fillId="0" borderId="0" xfId="0" applyFont="1" applyAlignment="1">
      <alignment horizontal="center"/>
    </xf>
    <xf numFmtId="0" fontId="19" fillId="0" borderId="0" xfId="0" applyFont="1" applyAlignment="1">
      <alignment horizontal="right"/>
    </xf>
    <xf numFmtId="3" fontId="5" fillId="0" borderId="0" xfId="0" applyNumberFormat="1" applyFont="1" applyBorder="1" applyAlignment="1">
      <alignment horizontal="center"/>
    </xf>
    <xf numFmtId="0" fontId="5" fillId="0" borderId="6" xfId="0" applyFont="1" applyBorder="1" applyAlignment="1">
      <alignment horizontal="center"/>
    </xf>
    <xf numFmtId="4" fontId="19" fillId="0" borderId="6" xfId="0" applyNumberFormat="1" applyFont="1" applyFill="1" applyBorder="1"/>
    <xf numFmtId="165" fontId="5" fillId="0" borderId="0" xfId="0" applyNumberFormat="1" applyFont="1" applyBorder="1" applyAlignment="1">
      <alignment horizontal="center"/>
    </xf>
    <xf numFmtId="0" fontId="22" fillId="0" borderId="0" xfId="0" applyFont="1"/>
    <xf numFmtId="3" fontId="0" fillId="0" borderId="6" xfId="0" applyNumberFormat="1" applyFont="1" applyBorder="1" applyAlignment="1">
      <alignment horizontal="center"/>
    </xf>
    <xf numFmtId="0" fontId="0" fillId="0" borderId="6" xfId="0" applyFont="1" applyBorder="1" applyAlignment="1">
      <alignment horizontal="center"/>
    </xf>
    <xf numFmtId="4" fontId="19" fillId="0" borderId="6" xfId="0" applyNumberFormat="1" applyFont="1" applyBorder="1"/>
    <xf numFmtId="0" fontId="22" fillId="0" borderId="0" xfId="0" applyFont="1" applyBorder="1"/>
    <xf numFmtId="4" fontId="19" fillId="0" borderId="8" xfId="0" applyNumberFormat="1" applyFont="1" applyBorder="1" applyAlignment="1">
      <alignment horizontal="right" wrapText="1"/>
    </xf>
    <xf numFmtId="0" fontId="0" fillId="0" borderId="0" xfId="0" applyAlignment="1">
      <alignment horizontal="center"/>
    </xf>
    <xf numFmtId="0" fontId="7" fillId="0" borderId="0" xfId="0" applyFont="1" applyAlignment="1">
      <alignment horizontal="center" vertical="top" wrapText="1"/>
    </xf>
    <xf numFmtId="0" fontId="7" fillId="0" borderId="0" xfId="0" applyFont="1" applyAlignment="1">
      <alignment horizontal="justify" vertical="top" wrapText="1"/>
    </xf>
    <xf numFmtId="0" fontId="0" fillId="0" borderId="0" xfId="0" applyFont="1" applyAlignment="1">
      <alignment horizontal="center"/>
    </xf>
    <xf numFmtId="166" fontId="0" fillId="0" borderId="6" xfId="0" applyNumberFormat="1" applyFont="1" applyBorder="1" applyAlignment="1">
      <alignment horizontal="center"/>
    </xf>
    <xf numFmtId="0" fontId="0" fillId="0" borderId="11" xfId="0" applyFont="1" applyBorder="1" applyAlignment="1">
      <alignment horizontal="center"/>
    </xf>
    <xf numFmtId="4" fontId="19" fillId="0" borderId="6" xfId="0" applyNumberFormat="1" applyFont="1" applyBorder="1" applyAlignment="1">
      <alignment horizontal="right" wrapText="1"/>
    </xf>
    <xf numFmtId="165" fontId="0" fillId="0" borderId="6" xfId="0" applyNumberFormat="1" applyFont="1" applyFill="1" applyBorder="1" applyAlignment="1">
      <alignment horizontal="center"/>
    </xf>
    <xf numFmtId="0" fontId="22" fillId="0" borderId="0" xfId="0" applyFont="1" applyFill="1" applyAlignment="1">
      <alignment horizontal="center"/>
    </xf>
    <xf numFmtId="0" fontId="0" fillId="0" borderId="6" xfId="0" applyFont="1" applyFill="1" applyBorder="1" applyAlignment="1">
      <alignment horizontal="center"/>
    </xf>
    <xf numFmtId="0" fontId="19" fillId="0" borderId="6" xfId="0" applyFont="1" applyFill="1" applyBorder="1" applyAlignment="1"/>
    <xf numFmtId="0" fontId="16" fillId="0" borderId="6" xfId="0" applyFont="1" applyFill="1" applyBorder="1"/>
    <xf numFmtId="166" fontId="0" fillId="0" borderId="0" xfId="0" applyNumberFormat="1" applyFont="1" applyBorder="1" applyAlignment="1">
      <alignment horizontal="center"/>
    </xf>
    <xf numFmtId="165" fontId="0" fillId="0" borderId="0" xfId="0" applyNumberFormat="1" applyFont="1" applyFill="1" applyBorder="1" applyAlignment="1">
      <alignment horizontal="center"/>
    </xf>
    <xf numFmtId="0" fontId="20" fillId="0" borderId="7" xfId="0" applyFont="1" applyFill="1" applyBorder="1" applyAlignment="1">
      <alignment horizontal="left"/>
    </xf>
    <xf numFmtId="0" fontId="7" fillId="0" borderId="0" xfId="0" applyFont="1" applyFill="1" applyAlignment="1">
      <alignment horizontal="justify" vertical="top" wrapText="1"/>
    </xf>
    <xf numFmtId="166"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Border="1" applyAlignment="1">
      <alignment horizontal="center"/>
    </xf>
    <xf numFmtId="0" fontId="15" fillId="0" borderId="0" xfId="0" applyFont="1" applyAlignment="1"/>
    <xf numFmtId="164" fontId="5" fillId="0" borderId="0" xfId="0" applyNumberFormat="1" applyFont="1" applyFill="1" applyBorder="1" applyAlignment="1">
      <alignment horizontal="center"/>
    </xf>
    <xf numFmtId="164"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0" fontId="19" fillId="0" borderId="6" xfId="0" applyFont="1" applyBorder="1"/>
    <xf numFmtId="0" fontId="5" fillId="0" borderId="0" xfId="0" applyFont="1" applyBorder="1" applyAlignment="1">
      <alignment horizontal="center"/>
    </xf>
    <xf numFmtId="0" fontId="21" fillId="0" borderId="0" xfId="0" applyFont="1" applyBorder="1"/>
    <xf numFmtId="4" fontId="16" fillId="0" borderId="0" xfId="0" applyNumberFormat="1" applyFont="1" applyBorder="1" applyAlignment="1"/>
    <xf numFmtId="164" fontId="5" fillId="0" borderId="6" xfId="0" applyNumberFormat="1" applyFont="1" applyBorder="1" applyAlignment="1">
      <alignment horizontal="center"/>
    </xf>
    <xf numFmtId="3" fontId="5" fillId="0" borderId="6" xfId="0" applyNumberFormat="1" applyFont="1" applyBorder="1" applyAlignment="1">
      <alignment horizontal="center"/>
    </xf>
    <xf numFmtId="4" fontId="19" fillId="0" borderId="6" xfId="0" applyNumberFormat="1" applyFont="1" applyFill="1" applyBorder="1" applyAlignment="1">
      <alignment horizontal="right" wrapText="1"/>
    </xf>
    <xf numFmtId="0" fontId="20" fillId="0" borderId="9" xfId="0" applyFont="1" applyFill="1" applyBorder="1" applyAlignment="1">
      <alignment horizontal="left"/>
    </xf>
    <xf numFmtId="167" fontId="0" fillId="0" borderId="0" xfId="0" applyNumberFormat="1"/>
    <xf numFmtId="0" fontId="7" fillId="0" borderId="0" xfId="1" applyFont="1" applyBorder="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24" name="Text Box 25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25" name="Text Box 25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26" name="Text Box 25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27" name="Text Box 25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28" name="Text Box 25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29" name="Text Box 25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0" name="Text Box 25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1" name="Text Box 25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2" name="Text Box 25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3" name="Text Box 25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4" name="Text Box 25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5" name="Text Box 25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6" name="Text Box 25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7" name="Text Box 25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8" name="Text Box 26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39" name="Text Box 26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0" name="Text Box 26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1" name="Text Box 26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2" name="Text Box 26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3" name="Text Box 26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4" name="Text Box 26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5" name="Text Box 26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6" name="Text Box 26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7" name="Text Box 26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8" name="Text Box 26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49" name="Text Box 26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0" name="Text Box 26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1" name="Text Box 26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2" name="Text Box 26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3" name="Text Box 26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4" name="Text Box 26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5" name="Text Box 26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6" name="Text Box 26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7" name="Text Box 26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8" name="Text Box 26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59" name="Text Box 26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0" name="Text Box 26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1" name="Text Box 26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2" name="Text Box 26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3" name="Text Box 26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4" name="Text Box 26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5" name="Text Box 26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6" name="Text Box 26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7" name="Text Box 26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8" name="Text Box 26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69" name="Text Box 26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0" name="Text Box 26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1" name="Text Box 26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2" name="Text Box 26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3" name="Text Box 26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4" name="Text Box 26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5" name="Text Box 26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6" name="Text Box 26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7" name="Text Box 26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8" name="Text Box 26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79" name="Text Box 26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0" name="Text Box 26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1" name="Text Box 26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2" name="Text Box 26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3" name="Text Box 26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4" name="Text Box 26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5" name="Text Box 26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6" name="Text Box 26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7" name="Text Box 26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8" name="Text Box 26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89" name="Text Box 26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0" name="Text Box 26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1" name="Text Box 26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2" name="Text Box 26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3" name="Text Box 26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4" name="Text Box 26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5" name="Text Box 26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6" name="Text Box 27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7" name="Text Box 27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8" name="Text Box 27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899" name="Text Box 27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0" name="Text Box 27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1" name="Text Box 27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2" name="Text Box 27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3" name="Text Box 27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4" name="Text Box 27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5" name="Text Box 27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6" name="Text Box 27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7" name="Text Box 27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8" name="Text Box 27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09" name="Text Box 27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0" name="Text Box 27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1" name="Text Box 27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2" name="Text Box 27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3" name="Text Box 27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4" name="Text Box 27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5" name="Text Box 27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6" name="Text Box 27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7" name="Text Box 27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8" name="Text Box 27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19" name="Text Box 27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0" name="Text Box 27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1" name="Text Box 27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2" name="Text Box 27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3" name="Text Box 27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4" name="Text Box 27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5" name="Text Box 27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6" name="Text Box 27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7" name="Text Box 27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8" name="Text Box 27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29" name="Text Box 27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0" name="Text Box 27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1" name="Text Box 27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2" name="Text Box 27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3" name="Text Box 27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4" name="Text Box 27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5" name="Text Box 27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6" name="Text Box 27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7" name="Text Box 27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8" name="Text Box 27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39" name="Text Box 27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0" name="Text Box 27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1" name="Text Box 27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2" name="Text Box 27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3" name="Text Box 27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4" name="Text Box 27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5" name="Text Box 27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6" name="Text Box 27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7" name="Text Box 27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8" name="Text Box 27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49" name="Text Box 27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0" name="Text Box 27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1" name="Text Box 27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2" name="Text Box 27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3" name="Text Box 27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4" name="Text Box 27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5" name="Text Box 27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6" name="Text Box 27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7" name="Text Box 27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8" name="Text Box 27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59" name="Text Box 27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0" name="Text Box 27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1" name="Text Box 27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2" name="Text Box 27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3" name="Text Box 27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4" name="Text Box 27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5" name="Text Box 27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6" name="Text Box 27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7" name="Text Box 27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8" name="Text Box 27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69" name="Text Box 27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0" name="Text Box 27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1" name="Text Box 27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2" name="Text Box 27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3" name="Text Box 27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4" name="Text Box 27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5" name="Text Box 27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6" name="Text Box 27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7" name="Text Box 27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8" name="Text Box 27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79" name="Text Box 27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0" name="Text Box 27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1" name="Text Box 27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2" name="Text Box 27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3" name="Text Box 27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4" name="Text Box 27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5" name="Text Box 27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6" name="Text Box 27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7" name="Text Box 27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8" name="Text Box 27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89" name="Text Box 27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0" name="Text Box 27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1" name="Text Box 27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2" name="Text Box 27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3" name="Text Box 27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4" name="Text Box 27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5" name="Text Box 27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6" name="Text Box 28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7" name="Text Box 28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8" name="Text Box 28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2999" name="Text Box 28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0" name="Text Box 28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1" name="Text Box 28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2" name="Text Box 28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3" name="Text Box 28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4" name="Text Box 28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5" name="Text Box 28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6" name="Text Box 28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7" name="Text Box 28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8" name="Text Box 28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09" name="Text Box 28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0" name="Text Box 28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1" name="Text Box 28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2" name="Text Box 28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3" name="Text Box 28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4" name="Text Box 28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5" name="Text Box 28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6" name="Text Box 28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7" name="Text Box 28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8" name="Text Box 28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19" name="Text Box 28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0" name="Text Box 28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1" name="Text Box 28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2" name="Text Box 28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3" name="Text Box 28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4" name="Text Box 28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5" name="Text Box 28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6" name="Text Box 28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7" name="Text Box 28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8" name="Text Box 28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29" name="Text Box 28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0" name="Text Box 28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1" name="Text Box 28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2" name="Text Box 28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3" name="Text Box 28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4" name="Text Box 28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5" name="Text Box 28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6" name="Text Box 28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7" name="Text Box 28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8" name="Text Box 28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39" name="Text Box 28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0" name="Text Box 28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1" name="Text Box 28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2" name="Text Box 28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3" name="Text Box 28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4" name="Text Box 28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5" name="Text Box 28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6" name="Text Box 28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7" name="Text Box 28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8" name="Text Box 28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49" name="Text Box 28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0" name="Text Box 28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1" name="Text Box 28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2" name="Text Box 28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3" name="Text Box 28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4" name="Text Box 28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5" name="Text Box 28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6" name="Text Box 28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7" name="Text Box 28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8" name="Text Box 28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59" name="Text Box 28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0" name="Text Box 28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1" name="Text Box 28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2" name="Text Box 28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3" name="Text Box 28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4" name="Text Box 28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5" name="Text Box 28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6" name="Text Box 28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7" name="Text Box 28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8" name="Text Box 28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69" name="Text Box 28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0" name="Text Box 28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1" name="Text Box 28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2" name="Text Box 28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3" name="Text Box 28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4" name="Text Box 28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5" name="Text Box 28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6" name="Text Box 28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7" name="Text Box 28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8" name="Text Box 28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79" name="Text Box 28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0" name="Text Box 28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1" name="Text Box 28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2" name="Text Box 28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3" name="Text Box 28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4" name="Text Box 28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5" name="Text Box 28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6" name="Text Box 28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7" name="Text Box 28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8" name="Text Box 28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89" name="Text Box 28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0" name="Text Box 28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1" name="Text Box 28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2" name="Text Box 28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3" name="Text Box 28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4" name="Text Box 28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5" name="Text Box 28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6" name="Text Box 29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7" name="Text Box 29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8" name="Text Box 29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099" name="Text Box 29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0" name="Text Box 29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1" name="Text Box 29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2" name="Text Box 29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3" name="Text Box 29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4" name="Text Box 29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5" name="Text Box 29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6" name="Text Box 29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7" name="Text Box 29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8" name="Text Box 29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09" name="Text Box 29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0" name="Text Box 29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1" name="Text Box 29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2" name="Text Box 29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3" name="Text Box 29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4" name="Text Box 29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5" name="Text Box 29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6" name="Text Box 29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7" name="Text Box 29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8" name="Text Box 29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19" name="Text Box 29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0" name="Text Box 29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1" name="Text Box 29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2" name="Text Box 29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3" name="Text Box 29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4" name="Text Box 29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5" name="Text Box 29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6" name="Text Box 29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7" name="Text Box 29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8" name="Text Box 29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29" name="Text Box 29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0" name="Text Box 29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1" name="Text Box 29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2" name="Text Box 29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3" name="Text Box 29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4" name="Text Box 29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5" name="Text Box 29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6" name="Text Box 29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7" name="Text Box 29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8" name="Text Box 29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39" name="Text Box 29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0" name="Text Box 29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1" name="Text Box 29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2" name="Text Box 29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3" name="Text Box 29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4" name="Text Box 29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5" name="Text Box 29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6" name="Text Box 29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7" name="Text Box 29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8" name="Text Box 29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49" name="Text Box 29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0" name="Text Box 29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1" name="Text Box 29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2" name="Text Box 29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3" name="Text Box 29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4" name="Text Box 29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5" name="Text Box 29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6" name="Text Box 29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7" name="Text Box 29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8" name="Text Box 29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59" name="Text Box 29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0" name="Text Box 29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1" name="Text Box 29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2" name="Text Box 29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3" name="Text Box 29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4" name="Text Box 29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5" name="Text Box 29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6" name="Text Box 29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7" name="Text Box 29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8" name="Text Box 29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69" name="Text Box 29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0" name="Text Box 29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1" name="Text Box 29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2" name="Text Box 29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3" name="Text Box 29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4" name="Text Box 29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5" name="Text Box 29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6" name="Text Box 29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7" name="Text Box 29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8" name="Text Box 29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79" name="Text Box 29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0" name="Text Box 29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1" name="Text Box 29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2" name="Text Box 29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3" name="Text Box 29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4" name="Text Box 29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5" name="Text Box 29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6" name="Text Box 29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7" name="Text Box 29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8" name="Text Box 29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89" name="Text Box 29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0" name="Text Box 29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1" name="Text Box 29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2" name="Text Box 29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3" name="Text Box 29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4" name="Text Box 29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5" name="Text Box 29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6" name="Text Box 30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7" name="Text Box 30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8" name="Text Box 30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199" name="Text Box 30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0" name="Text Box 30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1" name="Text Box 30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2" name="Text Box 30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3" name="Text Box 30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4" name="Text Box 30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5" name="Text Box 30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6" name="Text Box 30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7" name="Text Box 30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8" name="Text Box 30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09" name="Text Box 30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0" name="Text Box 30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1" name="Text Box 30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2" name="Text Box 30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3" name="Text Box 30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4" name="Text Box 30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5" name="Text Box 30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6" name="Text Box 30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7" name="Text Box 30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8" name="Text Box 30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19" name="Text Box 30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0" name="Text Box 30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1" name="Text Box 30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2" name="Text Box 30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3" name="Text Box 30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4" name="Text Box 30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5" name="Text Box 30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6" name="Text Box 30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7" name="Text Box 30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8" name="Text Box 30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29" name="Text Box 30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0" name="Text Box 30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1" name="Text Box 30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2" name="Text Box 30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3" name="Text Box 30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4" name="Text Box 30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5" name="Text Box 30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6" name="Text Box 30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7" name="Text Box 30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8" name="Text Box 30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39" name="Text Box 30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0" name="Text Box 30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1" name="Text Box 30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2" name="Text Box 30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3" name="Text Box 30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4" name="Text Box 30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5" name="Text Box 30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6" name="Text Box 30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7" name="Text Box 30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8" name="Text Box 30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49" name="Text Box 30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0" name="Text Box 30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1" name="Text Box 30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2" name="Text Box 30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3" name="Text Box 30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4" name="Text Box 30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5" name="Text Box 30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6" name="Text Box 30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7" name="Text Box 30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8" name="Text Box 30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59" name="Text Box 30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0" name="Text Box 30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1" name="Text Box 30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2" name="Text Box 30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3" name="Text Box 30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4" name="Text Box 30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5" name="Text Box 30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6" name="Text Box 30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7" name="Text Box 30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8" name="Text Box 30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69" name="Text Box 30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0" name="Text Box 30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1" name="Text Box 30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2" name="Text Box 30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3" name="Text Box 30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4" name="Text Box 30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5" name="Text Box 30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6" name="Text Box 30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7" name="Text Box 30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8" name="Text Box 30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79" name="Text Box 30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0" name="Text Box 30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1" name="Text Box 30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2" name="Text Box 30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3" name="Text Box 30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4" name="Text Box 30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5" name="Text Box 30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6" name="Text Box 30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7" name="Text Box 30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8" name="Text Box 30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89" name="Text Box 30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0" name="Text Box 30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1" name="Text Box 30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2" name="Text Box 30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3" name="Text Box 30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4" name="Text Box 30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5" name="Text Box 30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6" name="Text Box 31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7" name="Text Box 31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8" name="Text Box 31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299" name="Text Box 31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0" name="Text Box 31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1" name="Text Box 31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2" name="Text Box 31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3" name="Text Box 31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4" name="Text Box 31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5" name="Text Box 31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6" name="Text Box 31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7" name="Text Box 31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8" name="Text Box 31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09" name="Text Box 31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0" name="Text Box 31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1" name="Text Box 31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2" name="Text Box 31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3" name="Text Box 31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4" name="Text Box 31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5" name="Text Box 31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6" name="Text Box 31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7" name="Text Box 31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8" name="Text Box 31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19" name="Text Box 31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0" name="Text Box 31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1" name="Text Box 31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2" name="Text Box 31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3" name="Text Box 31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4" name="Text Box 31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5" name="Text Box 31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6" name="Text Box 31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7" name="Text Box 31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8" name="Text Box 31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29" name="Text Box 31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0" name="Text Box 31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1" name="Text Box 31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2" name="Text Box 31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3" name="Text Box 31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4" name="Text Box 31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5" name="Text Box 31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6" name="Text Box 31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7" name="Text Box 31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8" name="Text Box 31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39" name="Text Box 31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0" name="Text Box 31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1" name="Text Box 31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2" name="Text Box 31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3" name="Text Box 31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4" name="Text Box 31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5" name="Text Box 31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6" name="Text Box 31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7" name="Text Box 31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8" name="Text Box 31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49" name="Text Box 31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0" name="Text Box 31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1" name="Text Box 31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2" name="Text Box 31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3" name="Text Box 31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4" name="Text Box 31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5" name="Text Box 31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6" name="Text Box 31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7" name="Text Box 31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8" name="Text Box 31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59" name="Text Box 31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0" name="Text Box 31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1" name="Text Box 31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2" name="Text Box 31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3" name="Text Box 31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4" name="Text Box 31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5" name="Text Box 31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6" name="Text Box 31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7" name="Text Box 31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8" name="Text Box 31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69" name="Text Box 31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0" name="Text Box 31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1" name="Text Box 31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2" name="Text Box 31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3" name="Text Box 31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4" name="Text Box 31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5" name="Text Box 31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6" name="Text Box 31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7" name="Text Box 31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8" name="Text Box 31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79" name="Text Box 31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0" name="Text Box 31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1" name="Text Box 31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2" name="Text Box 31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3" name="Text Box 31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4" name="Text Box 31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5" name="Text Box 31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6" name="Text Box 31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7" name="Text Box 31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8" name="Text Box 31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89" name="Text Box 31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0" name="Text Box 31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1" name="Text Box 31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2" name="Text Box 31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3" name="Text Box 31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4" name="Text Box 31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5" name="Text Box 31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6" name="Text Box 32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7" name="Text Box 32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8" name="Text Box 32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399" name="Text Box 32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0" name="Text Box 32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1" name="Text Box 32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2" name="Text Box 32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3" name="Text Box 32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4" name="Text Box 32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5" name="Text Box 32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6" name="Text Box 32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7" name="Text Box 32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8" name="Text Box 32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09" name="Text Box 32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0" name="Text Box 32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1" name="Text Box 32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2" name="Text Box 32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3" name="Text Box 32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4" name="Text Box 32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5" name="Text Box 32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6" name="Text Box 32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7" name="Text Box 32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8" name="Text Box 32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19" name="Text Box 32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0" name="Text Box 32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1" name="Text Box 32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2" name="Text Box 32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3" name="Text Box 32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4" name="Text Box 32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5" name="Text Box 32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6" name="Text Box 32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7" name="Text Box 32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8" name="Text Box 32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29" name="Text Box 32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0" name="Text Box 32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1" name="Text Box 32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2" name="Text Box 32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3" name="Text Box 32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4" name="Text Box 32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5" name="Text Box 32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6" name="Text Box 32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7" name="Text Box 32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8" name="Text Box 32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39" name="Text Box 32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0" name="Text Box 32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1" name="Text Box 32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2" name="Text Box 32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3" name="Text Box 32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4" name="Text Box 32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5" name="Text Box 32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6" name="Text Box 32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7" name="Text Box 32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8" name="Text Box 32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49" name="Text Box 32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0" name="Text Box 32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1" name="Text Box 32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2" name="Text Box 32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3" name="Text Box 32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4" name="Text Box 32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5" name="Text Box 32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6" name="Text Box 32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7" name="Text Box 32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8" name="Text Box 32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59" name="Text Box 32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0" name="Text Box 32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1" name="Text Box 32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2" name="Text Box 32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3" name="Text Box 32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4" name="Text Box 32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5" name="Text Box 32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6" name="Text Box 32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7" name="Text Box 32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8" name="Text Box 32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69" name="Text Box 32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0" name="Text Box 32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1" name="Text Box 32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2" name="Text Box 32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3" name="Text Box 32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4" name="Text Box 32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5" name="Text Box 32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6" name="Text Box 32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7" name="Text Box 32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8" name="Text Box 32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79" name="Text Box 32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0" name="Text Box 32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1" name="Text Box 32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2" name="Text Box 32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3" name="Text Box 32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4" name="Text Box 32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5" name="Text Box 32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6" name="Text Box 32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7" name="Text Box 32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8" name="Text Box 32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89" name="Text Box 32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0" name="Text Box 32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1" name="Text Box 32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2" name="Text Box 32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3" name="Text Box 32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4" name="Text Box 32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5" name="Text Box 32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6" name="Text Box 33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7" name="Text Box 33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8" name="Text Box 33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499" name="Text Box 33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0" name="Text Box 33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1" name="Text Box 33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2" name="Text Box 33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3" name="Text Box 33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4" name="Text Box 33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5" name="Text Box 33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6" name="Text Box 33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7" name="Text Box 33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8" name="Text Box 33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09" name="Text Box 33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0" name="Text Box 33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1" name="Text Box 33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2" name="Text Box 33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3" name="Text Box 33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4" name="Text Box 33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5" name="Text Box 33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6" name="Text Box 33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7" name="Text Box 33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8" name="Text Box 33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19" name="Text Box 33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0" name="Text Box 33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1" name="Text Box 33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2" name="Text Box 33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3" name="Text Box 33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4" name="Text Box 33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5" name="Text Box 33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6" name="Text Box 33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7" name="Text Box 33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8" name="Text Box 33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29" name="Text Box 33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0" name="Text Box 33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1" name="Text Box 33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2" name="Text Box 33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3" name="Text Box 33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4" name="Text Box 33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5" name="Text Box 33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6" name="Text Box 33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7" name="Text Box 33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8" name="Text Box 33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39" name="Text Box 33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0" name="Text Box 33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1" name="Text Box 33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2" name="Text Box 33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3" name="Text Box 33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4" name="Text Box 33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5" name="Text Box 33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6" name="Text Box 33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7" name="Text Box 33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8" name="Text Box 33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49" name="Text Box 33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0" name="Text Box 33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1" name="Text Box 33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2" name="Text Box 33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3" name="Text Box 33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4" name="Text Box 33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5" name="Text Box 33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6" name="Text Box 33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7" name="Text Box 33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8" name="Text Box 33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59" name="Text Box 33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0" name="Text Box 33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1" name="Text Box 33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2" name="Text Box 33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3" name="Text Box 33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4" name="Text Box 33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5" name="Text Box 33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6" name="Text Box 33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7" name="Text Box 33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8" name="Text Box 33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69" name="Text Box 33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0" name="Text Box 33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1" name="Text Box 33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2" name="Text Box 33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3" name="Text Box 33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4" name="Text Box 33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5" name="Text Box 33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6" name="Text Box 33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7" name="Text Box 33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8" name="Text Box 33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79" name="Text Box 33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0" name="Text Box 33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1" name="Text Box 33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2" name="Text Box 33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3" name="Text Box 33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4" name="Text Box 33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5" name="Text Box 33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6" name="Text Box 33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7" name="Text Box 33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8" name="Text Box 33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89" name="Text Box 33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0" name="Text Box 33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1" name="Text Box 33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2" name="Text Box 33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3" name="Text Box 33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4" name="Text Box 33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5" name="Text Box 33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6" name="Text Box 34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7" name="Text Box 34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8" name="Text Box 34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599" name="Text Box 34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0" name="Text Box 34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1" name="Text Box 34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2" name="Text Box 34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3" name="Text Box 34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4" name="Text Box 34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5" name="Text Box 34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6" name="Text Box 34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7" name="Text Box 34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8" name="Text Box 34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09" name="Text Box 34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0" name="Text Box 34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1" name="Text Box 34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2" name="Text Box 34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3" name="Text Box 34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4" name="Text Box 34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5" name="Text Box 34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6" name="Text Box 34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7" name="Text Box 34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8" name="Text Box 34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19" name="Text Box 34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0" name="Text Box 34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1" name="Text Box 34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2" name="Text Box 34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3" name="Text Box 34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4" name="Text Box 34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5" name="Text Box 34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6" name="Text Box 34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7" name="Text Box 34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8" name="Text Box 34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29" name="Text Box 34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0" name="Text Box 34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1" name="Text Box 34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2" name="Text Box 34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3" name="Text Box 34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4" name="Text Box 34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5" name="Text Box 34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6" name="Text Box 34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7" name="Text Box 34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8" name="Text Box 34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39" name="Text Box 34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0" name="Text Box 34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1" name="Text Box 34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2" name="Text Box 34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3" name="Text Box 34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4" name="Text Box 34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5" name="Text Box 34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6" name="Text Box 34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7" name="Text Box 34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8" name="Text Box 34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49" name="Text Box 34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0" name="Text Box 34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1" name="Text Box 34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2" name="Text Box 34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3" name="Text Box 34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4" name="Text Box 34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5" name="Text Box 34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6" name="Text Box 34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7" name="Text Box 34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8" name="Text Box 34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59" name="Text Box 34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0" name="Text Box 34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1" name="Text Box 34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2" name="Text Box 34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3" name="Text Box 34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4" name="Text Box 34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5" name="Text Box 34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6" name="Text Box 34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7" name="Text Box 34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8" name="Text Box 34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69" name="Text Box 34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0" name="Text Box 34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1" name="Text Box 34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2" name="Text Box 34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3" name="Text Box 34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4" name="Text Box 34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5" name="Text Box 34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6" name="Text Box 34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7" name="Text Box 34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8" name="Text Box 34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79" name="Text Box 34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0" name="Text Box 34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1" name="Text Box 34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2" name="Text Box 34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3" name="Text Box 34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4" name="Text Box 34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5" name="Text Box 34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6" name="Text Box 34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7" name="Text Box 34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8" name="Text Box 34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89" name="Text Box 34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0" name="Text Box 34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1" name="Text Box 34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2" name="Text Box 34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3" name="Text Box 34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4" name="Text Box 34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5" name="Text Box 34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6" name="Text Box 35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7" name="Text Box 35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8" name="Text Box 35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699" name="Text Box 35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0" name="Text Box 35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1" name="Text Box 35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2" name="Text Box 35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3" name="Text Box 35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4" name="Text Box 35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5" name="Text Box 35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6" name="Text Box 35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7" name="Text Box 35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8" name="Text Box 35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09" name="Text Box 35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0" name="Text Box 35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1" name="Text Box 35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2" name="Text Box 35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3" name="Text Box 35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4" name="Text Box 35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5" name="Text Box 35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6" name="Text Box 35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7" name="Text Box 35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8" name="Text Box 35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19" name="Text Box 35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0" name="Text Box 35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1" name="Text Box 35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2" name="Text Box 35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3" name="Text Box 35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4" name="Text Box 35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5" name="Text Box 35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6" name="Text Box 35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7" name="Text Box 35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8" name="Text Box 35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29" name="Text Box 35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0" name="Text Box 35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1" name="Text Box 35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2" name="Text Box 35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3" name="Text Box 35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4" name="Text Box 35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5" name="Text Box 35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6" name="Text Box 35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7" name="Text Box 35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8" name="Text Box 35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39" name="Text Box 35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0" name="Text Box 35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1" name="Text Box 35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2" name="Text Box 35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3" name="Text Box 35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4" name="Text Box 35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5" name="Text Box 35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6" name="Text Box 35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7" name="Text Box 35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8" name="Text Box 35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49" name="Text Box 35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0" name="Text Box 35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1" name="Text Box 35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2" name="Text Box 35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3" name="Text Box 35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4" name="Text Box 35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5" name="Text Box 35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6" name="Text Box 35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7" name="Text Box 35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8" name="Text Box 35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59" name="Text Box 35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0" name="Text Box 35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1" name="Text Box 35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2" name="Text Box 35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3" name="Text Box 35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4" name="Text Box 35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5" name="Text Box 35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6" name="Text Box 35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7" name="Text Box 35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8" name="Text Box 35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69" name="Text Box 35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0" name="Text Box 35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1" name="Text Box 35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2" name="Text Box 35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3" name="Text Box 35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4" name="Text Box 35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5" name="Text Box 35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6" name="Text Box 35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7" name="Text Box 35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8" name="Text Box 35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79" name="Text Box 35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0" name="Text Box 35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1" name="Text Box 35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2" name="Text Box 35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3" name="Text Box 35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4" name="Text Box 35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5" name="Text Box 35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6" name="Text Box 35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7" name="Text Box 35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8" name="Text Box 35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89" name="Text Box 35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0" name="Text Box 35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1" name="Text Box 35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2" name="Text Box 35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3" name="Text Box 35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4" name="Text Box 35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5" name="Text Box 35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6" name="Text Box 36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7" name="Text Box 36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8" name="Text Box 36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799" name="Text Box 36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0" name="Text Box 36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1" name="Text Box 36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2" name="Text Box 36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3" name="Text Box 36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4" name="Text Box 36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5" name="Text Box 36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6" name="Text Box 36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7" name="Text Box 36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8" name="Text Box 36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09" name="Text Box 36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0" name="Text Box 36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1" name="Text Box 36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2" name="Text Box 36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3" name="Text Box 36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4" name="Text Box 36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5" name="Text Box 36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6" name="Text Box 36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7" name="Text Box 36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8" name="Text Box 36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19" name="Text Box 36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0" name="Text Box 36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1" name="Text Box 36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2" name="Text Box 36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3" name="Text Box 36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4" name="Text Box 36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5" name="Text Box 36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6" name="Text Box 36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7" name="Text Box 36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8" name="Text Box 36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29" name="Text Box 36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0" name="Text Box 36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1" name="Text Box 36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2" name="Text Box 36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3" name="Text Box 36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4" name="Text Box 36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5" name="Text Box 36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6" name="Text Box 36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7" name="Text Box 36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8" name="Text Box 36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39" name="Text Box 36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0" name="Text Box 36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1" name="Text Box 36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2" name="Text Box 36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3" name="Text Box 36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4" name="Text Box 36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5" name="Text Box 36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6" name="Text Box 36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7" name="Text Box 36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8" name="Text Box 36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49" name="Text Box 36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0" name="Text Box 36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1" name="Text Box 36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2" name="Text Box 36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3" name="Text Box 36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4" name="Text Box 36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5" name="Text Box 36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6" name="Text Box 36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7" name="Text Box 36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8" name="Text Box 36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59" name="Text Box 36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0" name="Text Box 36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1" name="Text Box 36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2" name="Text Box 36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3" name="Text Box 36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4" name="Text Box 36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5" name="Text Box 36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6" name="Text Box 36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7" name="Text Box 36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8" name="Text Box 36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69" name="Text Box 36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0" name="Text Box 36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1" name="Text Box 36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2" name="Text Box 36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3" name="Text Box 36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4" name="Text Box 36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5" name="Text Box 36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6" name="Text Box 36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7" name="Text Box 36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8" name="Text Box 36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79" name="Text Box 36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0" name="Text Box 36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1" name="Text Box 36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2" name="Text Box 36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3" name="Text Box 36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4" name="Text Box 36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5" name="Text Box 36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6" name="Text Box 36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7" name="Text Box 36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8" name="Text Box 36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89" name="Text Box 36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0" name="Text Box 36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1" name="Text Box 36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2" name="Text Box 36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3" name="Text Box 36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4" name="Text Box 36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5" name="Text Box 36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6" name="Text Box 37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7" name="Text Box 37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8" name="Text Box 37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899" name="Text Box 37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0" name="Text Box 37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1" name="Text Box 37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2" name="Text Box 37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3" name="Text Box 37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4" name="Text Box 37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5" name="Text Box 37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6" name="Text Box 37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7" name="Text Box 37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8" name="Text Box 37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09" name="Text Box 37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0" name="Text Box 37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1" name="Text Box 37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2" name="Text Box 37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3" name="Text Box 37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4" name="Text Box 37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5" name="Text Box 37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6" name="Text Box 37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7" name="Text Box 37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8" name="Text Box 37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19" name="Text Box 37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0" name="Text Box 37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1" name="Text Box 37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2" name="Text Box 37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3" name="Text Box 37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4" name="Text Box 37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5" name="Text Box 37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6" name="Text Box 37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7" name="Text Box 37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8" name="Text Box 37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29" name="Text Box 37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0" name="Text Box 37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1" name="Text Box 37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2" name="Text Box 37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3" name="Text Box 37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4" name="Text Box 37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5" name="Text Box 37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6" name="Text Box 37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7" name="Text Box 37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8" name="Text Box 37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39" name="Text Box 37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0" name="Text Box 37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1" name="Text Box 37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2" name="Text Box 37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3" name="Text Box 37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4" name="Text Box 37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5" name="Text Box 37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6" name="Text Box 37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7" name="Text Box 37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8" name="Text Box 37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49" name="Text Box 37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0" name="Text Box 37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1" name="Text Box 37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2" name="Text Box 37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3" name="Text Box 37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4" name="Text Box 37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5" name="Text Box 37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6" name="Text Box 37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7" name="Text Box 37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8" name="Text Box 37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59" name="Text Box 37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0" name="Text Box 37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1" name="Text Box 37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2" name="Text Box 37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3" name="Text Box 37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4" name="Text Box 37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5" name="Text Box 37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6" name="Text Box 37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7" name="Text Box 37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8" name="Text Box 37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69" name="Text Box 37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0" name="Text Box 37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1" name="Text Box 37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2" name="Text Box 37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3" name="Text Box 37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4" name="Text Box 37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5" name="Text Box 37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6" name="Text Box 37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7" name="Text Box 37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8" name="Text Box 37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79" name="Text Box 37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0" name="Text Box 37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1" name="Text Box 37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2" name="Text Box 37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3" name="Text Box 37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4" name="Text Box 37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5" name="Text Box 37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6" name="Text Box 37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7" name="Text Box 37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8" name="Text Box 37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89" name="Text Box 37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0" name="Text Box 37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1" name="Text Box 37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2" name="Text Box 37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3" name="Text Box 37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4" name="Text Box 37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5" name="Text Box 37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6" name="Text Box 38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7" name="Text Box 38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8" name="Text Box 38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3999" name="Text Box 38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0" name="Text Box 38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1" name="Text Box 38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2" name="Text Box 38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3" name="Text Box 38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4" name="Text Box 38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5" name="Text Box 38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6" name="Text Box 38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7" name="Text Box 38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8" name="Text Box 38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09" name="Text Box 38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0" name="Text Box 38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1" name="Text Box 38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2" name="Text Box 38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3" name="Text Box 38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4" name="Text Box 38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5" name="Text Box 38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6" name="Text Box 38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7" name="Text Box 38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8" name="Text Box 38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19" name="Text Box 38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0" name="Text Box 38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1" name="Text Box 38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2" name="Text Box 38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3" name="Text Box 38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4" name="Text Box 38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5" name="Text Box 38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6" name="Text Box 38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7" name="Text Box 38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8" name="Text Box 38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29" name="Text Box 38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0" name="Text Box 38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1" name="Text Box 38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2" name="Text Box 38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3" name="Text Box 38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4" name="Text Box 38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5" name="Text Box 38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6" name="Text Box 38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7" name="Text Box 38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8" name="Text Box 38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39" name="Text Box 38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0" name="Text Box 38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1" name="Text Box 38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2" name="Text Box 38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3" name="Text Box 38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4" name="Text Box 38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5" name="Text Box 38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6" name="Text Box 38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7" name="Text Box 38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8" name="Text Box 38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49" name="Text Box 38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0" name="Text Box 38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1" name="Text Box 38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2" name="Text Box 38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3" name="Text Box 38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4" name="Text Box 38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5" name="Text Box 38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6" name="Text Box 38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7" name="Text Box 38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8" name="Text Box 38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59" name="Text Box 38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0" name="Text Box 38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1" name="Text Box 38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2" name="Text Box 38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3" name="Text Box 38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4" name="Text Box 38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5" name="Text Box 38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6" name="Text Box 38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7" name="Text Box 38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8" name="Text Box 38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69" name="Text Box 38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0" name="Text Box 38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1" name="Text Box 38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2" name="Text Box 38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3" name="Text Box 38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4" name="Text Box 38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5" name="Text Box 38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6" name="Text Box 38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7" name="Text Box 38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8" name="Text Box 38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79" name="Text Box 38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0" name="Text Box 38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1" name="Text Box 38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2" name="Text Box 38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3" name="Text Box 38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4" name="Text Box 38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5" name="Text Box 38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6" name="Text Box 38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7" name="Text Box 38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8" name="Text Box 38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89" name="Text Box 38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0" name="Text Box 38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1" name="Text Box 38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2" name="Text Box 38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3" name="Text Box 38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4" name="Text Box 38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5" name="Text Box 38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6" name="Text Box 39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7" name="Text Box 39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8" name="Text Box 39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099" name="Text Box 39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0" name="Text Box 39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1" name="Text Box 39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2" name="Text Box 39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3" name="Text Box 39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4" name="Text Box 39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5" name="Text Box 39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6" name="Text Box 39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7" name="Text Box 39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8" name="Text Box 39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09" name="Text Box 39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0" name="Text Box 39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1" name="Text Box 39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2" name="Text Box 39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3" name="Text Box 39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4" name="Text Box 39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5" name="Text Box 39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6" name="Text Box 39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7" name="Text Box 39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8" name="Text Box 39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19" name="Text Box 39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0" name="Text Box 39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1" name="Text Box 39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2" name="Text Box 39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3" name="Text Box 39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4" name="Text Box 39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5" name="Text Box 39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6" name="Text Box 39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7" name="Text Box 39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8" name="Text Box 39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29" name="Text Box 39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0" name="Text Box 39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1" name="Text Box 39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2" name="Text Box 39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3" name="Text Box 39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4" name="Text Box 39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5" name="Text Box 39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6" name="Text Box 39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7" name="Text Box 39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8" name="Text Box 39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39" name="Text Box 39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0" name="Text Box 39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1" name="Text Box 39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2" name="Text Box 39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3" name="Text Box 39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4" name="Text Box 39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5" name="Text Box 39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6" name="Text Box 39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7" name="Text Box 39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8" name="Text Box 39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49" name="Text Box 39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0" name="Text Box 39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1" name="Text Box 39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2" name="Text Box 39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3" name="Text Box 39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4" name="Text Box 39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5" name="Text Box 39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6" name="Text Box 39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7" name="Text Box 39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8" name="Text Box 39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59" name="Text Box 39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0" name="Text Box 39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1" name="Text Box 39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2" name="Text Box 39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3" name="Text Box 39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4" name="Text Box 39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5" name="Text Box 39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6" name="Text Box 39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7" name="Text Box 39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8" name="Text Box 39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69" name="Text Box 39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0" name="Text Box 39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1" name="Text Box 39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2" name="Text Box 39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3" name="Text Box 39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4" name="Text Box 39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5" name="Text Box 39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6" name="Text Box 39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7" name="Text Box 39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8" name="Text Box 39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79" name="Text Box 39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0" name="Text Box 39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1" name="Text Box 39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2" name="Text Box 39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3" name="Text Box 39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4" name="Text Box 39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5" name="Text Box 39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6" name="Text Box 39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7" name="Text Box 39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8" name="Text Box 39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89" name="Text Box 39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0" name="Text Box 39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1" name="Text Box 39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2" name="Text Box 39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3" name="Text Box 39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4" name="Text Box 39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5" name="Text Box 39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6" name="Text Box 40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7" name="Text Box 40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8" name="Text Box 40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199" name="Text Box 40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0" name="Text Box 40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1" name="Text Box 40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2" name="Text Box 40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3" name="Text Box 40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4" name="Text Box 40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5" name="Text Box 40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6" name="Text Box 40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7" name="Text Box 40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8" name="Text Box 40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09" name="Text Box 40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0" name="Text Box 40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1" name="Text Box 40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2" name="Text Box 40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3" name="Text Box 40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4" name="Text Box 40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5" name="Text Box 40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6" name="Text Box 40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7" name="Text Box 40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8" name="Text Box 40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19" name="Text Box 40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0" name="Text Box 40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1" name="Text Box 40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2" name="Text Box 40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3" name="Text Box 40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4" name="Text Box 40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5" name="Text Box 40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6" name="Text Box 40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7" name="Text Box 40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8" name="Text Box 40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29" name="Text Box 40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0" name="Text Box 40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1" name="Text Box 40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2" name="Text Box 40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3" name="Text Box 40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4" name="Text Box 40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5" name="Text Box 40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6" name="Text Box 40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7" name="Text Box 40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8" name="Text Box 40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39" name="Text Box 40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0" name="Text Box 40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1" name="Text Box 40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2" name="Text Box 40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3" name="Text Box 40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4" name="Text Box 40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5" name="Text Box 40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6" name="Text Box 40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7" name="Text Box 40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8" name="Text Box 40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49" name="Text Box 40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0" name="Text Box 40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1" name="Text Box 40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2" name="Text Box 40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3" name="Text Box 40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4" name="Text Box 40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5" name="Text Box 40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6" name="Text Box 40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7" name="Text Box 40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8" name="Text Box 40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59" name="Text Box 40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0" name="Text Box 40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1" name="Text Box 40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2" name="Text Box 40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3" name="Text Box 40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4" name="Text Box 40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5" name="Text Box 40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6" name="Text Box 40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7" name="Text Box 40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8" name="Text Box 40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69" name="Text Box 40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0" name="Text Box 40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1" name="Text Box 40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2" name="Text Box 40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3" name="Text Box 40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4" name="Text Box 40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5" name="Text Box 40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6" name="Text Box 40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7" name="Text Box 40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8" name="Text Box 40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79" name="Text Box 40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0" name="Text Box 40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1" name="Text Box 40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2" name="Text Box 40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3" name="Text Box 40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4" name="Text Box 40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5" name="Text Box 40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6" name="Text Box 40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7" name="Text Box 40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8" name="Text Box 40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89" name="Text Box 40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0" name="Text Box 40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1" name="Text Box 40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2" name="Text Box 40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3" name="Text Box 40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4" name="Text Box 40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5" name="Text Box 40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6" name="Text Box 41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7" name="Text Box 41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8" name="Text Box 41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299" name="Text Box 41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0" name="Text Box 41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1" name="Text Box 41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2" name="Text Box 41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3" name="Text Box 41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4" name="Text Box 41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5" name="Text Box 41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6" name="Text Box 41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7" name="Text Box 41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8" name="Text Box 41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09" name="Text Box 41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0" name="Text Box 41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1" name="Text Box 41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2" name="Text Box 41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3" name="Text Box 41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4" name="Text Box 41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5" name="Text Box 41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6" name="Text Box 41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7" name="Text Box 41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8" name="Text Box 41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19" name="Text Box 41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0" name="Text Box 41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1" name="Text Box 41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2" name="Text Box 41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3" name="Text Box 41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4" name="Text Box 41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5" name="Text Box 41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6" name="Text Box 41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7" name="Text Box 41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8" name="Text Box 41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29" name="Text Box 41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0" name="Text Box 41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1" name="Text Box 41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2" name="Text Box 41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3" name="Text Box 41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4" name="Text Box 41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5" name="Text Box 41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6" name="Text Box 41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7" name="Text Box 41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8" name="Text Box 41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39" name="Text Box 41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0" name="Text Box 41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1" name="Text Box 41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2" name="Text Box 41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3" name="Text Box 41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4" name="Text Box 41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5" name="Text Box 41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6" name="Text Box 41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7" name="Text Box 41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8" name="Text Box 41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49" name="Text Box 41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0" name="Text Box 41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1" name="Text Box 41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2" name="Text Box 41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3" name="Text Box 41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4" name="Text Box 41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5" name="Text Box 41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6" name="Text Box 41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7" name="Text Box 41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8" name="Text Box 41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59" name="Text Box 41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0" name="Text Box 41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1" name="Text Box 41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2" name="Text Box 41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3" name="Text Box 41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4" name="Text Box 41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5" name="Text Box 41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6" name="Text Box 41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7" name="Text Box 41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8" name="Text Box 41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69" name="Text Box 41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0" name="Text Box 41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1" name="Text Box 41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2" name="Text Box 41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3" name="Text Box 41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4" name="Text Box 41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5" name="Text Box 41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6" name="Text Box 41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7" name="Text Box 41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8" name="Text Box 41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79" name="Text Box 41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0" name="Text Box 41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1" name="Text Box 41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2" name="Text Box 41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3" name="Text Box 41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4" name="Text Box 41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5" name="Text Box 41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6" name="Text Box 41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7" name="Text Box 41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8" name="Text Box 41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89" name="Text Box 41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0" name="Text Box 41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1" name="Text Box 41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2" name="Text Box 41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3" name="Text Box 41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4" name="Text Box 41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5" name="Text Box 41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6" name="Text Box 42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7" name="Text Box 42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8" name="Text Box 42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399" name="Text Box 42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0" name="Text Box 42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1" name="Text Box 42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2" name="Text Box 42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3" name="Text Box 42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4" name="Text Box 42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5" name="Text Box 42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6" name="Text Box 42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7" name="Text Box 42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8" name="Text Box 42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09" name="Text Box 42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0" name="Text Box 42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1" name="Text Box 42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2" name="Text Box 42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3" name="Text Box 42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4" name="Text Box 42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5" name="Text Box 42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6" name="Text Box 42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7" name="Text Box 42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8" name="Text Box 42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19" name="Text Box 42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0" name="Text Box 42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1" name="Text Box 42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2" name="Text Box 42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3" name="Text Box 42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4" name="Text Box 42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5" name="Text Box 42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6" name="Text Box 42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7" name="Text Box 42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8" name="Text Box 42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29" name="Text Box 42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0" name="Text Box 42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1" name="Text Box 42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2" name="Text Box 42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3" name="Text Box 42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4" name="Text Box 42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5" name="Text Box 42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6" name="Text Box 42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7" name="Text Box 42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8" name="Text Box 42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39" name="Text Box 42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0" name="Text Box 42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1" name="Text Box 42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2" name="Text Box 42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3" name="Text Box 42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4" name="Text Box 42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5" name="Text Box 42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6" name="Text Box 42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7" name="Text Box 42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8" name="Text Box 42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49" name="Text Box 42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0" name="Text Box 42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1" name="Text Box 42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2" name="Text Box 42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3" name="Text Box 42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4" name="Text Box 42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5" name="Text Box 42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6" name="Text Box 42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7" name="Text Box 42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8" name="Text Box 42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59" name="Text Box 42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0" name="Text Box 42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1" name="Text Box 42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2" name="Text Box 42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3" name="Text Box 42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4" name="Text Box 42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5" name="Text Box 42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6" name="Text Box 42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7" name="Text Box 42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8" name="Text Box 42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69" name="Text Box 42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0" name="Text Box 42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1" name="Text Box 42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2" name="Text Box 42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3" name="Text Box 42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4" name="Text Box 42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5" name="Text Box 42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6" name="Text Box 42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7" name="Text Box 42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8" name="Text Box 42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79" name="Text Box 42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0" name="Text Box 42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1" name="Text Box 42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2" name="Text Box 42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3" name="Text Box 42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4" name="Text Box 42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5" name="Text Box 42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6" name="Text Box 42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7" name="Text Box 42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8" name="Text Box 42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89" name="Text Box 42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0" name="Text Box 42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1" name="Text Box 42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2" name="Text Box 42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3" name="Text Box 42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4" name="Text Box 42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5" name="Text Box 42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6" name="Text Box 43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7" name="Text Box 43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8" name="Text Box 43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499" name="Text Box 43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0" name="Text Box 43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1" name="Text Box 43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2" name="Text Box 43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3" name="Text Box 43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4" name="Text Box 43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5" name="Text Box 43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6" name="Text Box 43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7" name="Text Box 43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8" name="Text Box 43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09" name="Text Box 43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0" name="Text Box 43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1" name="Text Box 43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2" name="Text Box 43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3" name="Text Box 43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4" name="Text Box 43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5" name="Text Box 43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6" name="Text Box 43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7" name="Text Box 43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8" name="Text Box 43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19" name="Text Box 43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0" name="Text Box 43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1" name="Text Box 43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2" name="Text Box 43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3" name="Text Box 43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4" name="Text Box 43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5" name="Text Box 43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6" name="Text Box 43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7" name="Text Box 43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8" name="Text Box 43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29" name="Text Box 43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0" name="Text Box 43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1" name="Text Box 43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2" name="Text Box 43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3" name="Text Box 43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4" name="Text Box 43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5" name="Text Box 43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6" name="Text Box 43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7" name="Text Box 43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8" name="Text Box 43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39" name="Text Box 43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0" name="Text Box 43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1" name="Text Box 43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2" name="Text Box 43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3" name="Text Box 43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4" name="Text Box 43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5" name="Text Box 43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6" name="Text Box 43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7" name="Text Box 43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8" name="Text Box 43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49" name="Text Box 43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0" name="Text Box 43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1" name="Text Box 43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2" name="Text Box 43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3" name="Text Box 43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4" name="Text Box 43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5" name="Text Box 43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6" name="Text Box 43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7" name="Text Box 43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8" name="Text Box 43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59" name="Text Box 43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0" name="Text Box 43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1" name="Text Box 43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2" name="Text Box 43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3" name="Text Box 43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4" name="Text Box 43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5" name="Text Box 43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6" name="Text Box 43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7" name="Text Box 43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8" name="Text Box 43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69" name="Text Box 43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0" name="Text Box 43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1" name="Text Box 43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2" name="Text Box 43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3" name="Text Box 43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4" name="Text Box 43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5" name="Text Box 43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6" name="Text Box 43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7" name="Text Box 43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8" name="Text Box 43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79" name="Text Box 43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0" name="Text Box 43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1" name="Text Box 43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2" name="Text Box 43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3" name="Text Box 43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4" name="Text Box 43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5" name="Text Box 43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6" name="Text Box 43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7" name="Text Box 43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8" name="Text Box 43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89" name="Text Box 43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0" name="Text Box 43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1" name="Text Box 43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2" name="Text Box 43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3" name="Text Box 43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4" name="Text Box 43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5" name="Text Box 43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6" name="Text Box 44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7" name="Text Box 44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8" name="Text Box 44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599" name="Text Box 44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0" name="Text Box 44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1" name="Text Box 44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2" name="Text Box 44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3" name="Text Box 44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4" name="Text Box 44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5" name="Text Box 44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6" name="Text Box 44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7" name="Text Box 44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8" name="Text Box 44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09" name="Text Box 44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0" name="Text Box 44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1" name="Text Box 44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2" name="Text Box 44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3" name="Text Box 44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4" name="Text Box 44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5" name="Text Box 44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6" name="Text Box 44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7" name="Text Box 44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8" name="Text Box 44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19" name="Text Box 44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0" name="Text Box 44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1" name="Text Box 44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2" name="Text Box 44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3" name="Text Box 44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4" name="Text Box 44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5" name="Text Box 44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6" name="Text Box 44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7" name="Text Box 44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8" name="Text Box 44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29" name="Text Box 44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0" name="Text Box 44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1" name="Text Box 44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2" name="Text Box 44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3" name="Text Box 44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4" name="Text Box 44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5" name="Text Box 44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6" name="Text Box 44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7" name="Text Box 44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8" name="Text Box 44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39" name="Text Box 44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0" name="Text Box 44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1" name="Text Box 44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2" name="Text Box 44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3" name="Text Box 44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4" name="Text Box 44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5" name="Text Box 44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6" name="Text Box 44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7" name="Text Box 44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8" name="Text Box 44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49" name="Text Box 44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0" name="Text Box 44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1" name="Text Box 44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2" name="Text Box 44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3" name="Text Box 44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4" name="Text Box 44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5" name="Text Box 44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6" name="Text Box 44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7" name="Text Box 44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8" name="Text Box 44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59" name="Text Box 44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0" name="Text Box 44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1" name="Text Box 44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2" name="Text Box 44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3" name="Text Box 44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4" name="Text Box 44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5" name="Text Box 44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6" name="Text Box 44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7" name="Text Box 44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8" name="Text Box 44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69" name="Text Box 44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0" name="Text Box 44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1" name="Text Box 44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2" name="Text Box 44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3" name="Text Box 44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4" name="Text Box 44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5" name="Text Box 44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6" name="Text Box 44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7" name="Text Box 44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8" name="Text Box 44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79" name="Text Box 44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0" name="Text Box 44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1" name="Text Box 44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2" name="Text Box 44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3" name="Text Box 44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4" name="Text Box 44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5" name="Text Box 44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6" name="Text Box 44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7" name="Text Box 44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8" name="Text Box 44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89" name="Text Box 44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0" name="Text Box 44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1" name="Text Box 44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2" name="Text Box 44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3" name="Text Box 44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4" name="Text Box 44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5" name="Text Box 44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6" name="Text Box 45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7" name="Text Box 45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8" name="Text Box 45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699" name="Text Box 45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0" name="Text Box 45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1" name="Text Box 45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2" name="Text Box 45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3" name="Text Box 45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4" name="Text Box 45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5" name="Text Box 45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6" name="Text Box 45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7" name="Text Box 45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8" name="Text Box 45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09" name="Text Box 45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0" name="Text Box 45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1" name="Text Box 45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2" name="Text Box 45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3" name="Text Box 45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4" name="Text Box 45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5" name="Text Box 45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6" name="Text Box 45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7" name="Text Box 45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8" name="Text Box 45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19" name="Text Box 45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0" name="Text Box 45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1" name="Text Box 45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2" name="Text Box 45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3" name="Text Box 45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4" name="Text Box 45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5" name="Text Box 45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6" name="Text Box 45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7" name="Text Box 45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8" name="Text Box 45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29" name="Text Box 45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0" name="Text Box 45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1" name="Text Box 45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2" name="Text Box 45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3" name="Text Box 45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4" name="Text Box 45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5" name="Text Box 45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6" name="Text Box 45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7" name="Text Box 45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8" name="Text Box 45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39" name="Text Box 45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0" name="Text Box 45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1" name="Text Box 45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2" name="Text Box 45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3" name="Text Box 45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4" name="Text Box 45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5" name="Text Box 45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6" name="Text Box 45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7" name="Text Box 45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8" name="Text Box 45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49" name="Text Box 45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0" name="Text Box 45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1" name="Text Box 45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2" name="Text Box 45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3" name="Text Box 45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4" name="Text Box 45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5" name="Text Box 45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6" name="Text Box 45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7" name="Text Box 45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8" name="Text Box 45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59" name="Text Box 45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0" name="Text Box 45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1" name="Text Box 45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2" name="Text Box 45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3" name="Text Box 45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4" name="Text Box 45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5" name="Text Box 45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6" name="Text Box 45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7" name="Text Box 45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8" name="Text Box 45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69" name="Text Box 45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0" name="Text Box 45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1" name="Text Box 45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2" name="Text Box 45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3" name="Text Box 45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4" name="Text Box 45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5" name="Text Box 45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6" name="Text Box 45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7" name="Text Box 45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8" name="Text Box 45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79" name="Text Box 45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0" name="Text Box 45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1" name="Text Box 45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2" name="Text Box 45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3" name="Text Box 45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4" name="Text Box 45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5" name="Text Box 45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6" name="Text Box 45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7" name="Text Box 45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8" name="Text Box 45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89" name="Text Box 45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0" name="Text Box 45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1" name="Text Box 45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2" name="Text Box 45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3" name="Text Box 45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4" name="Text Box 45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5" name="Text Box 45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6" name="Text Box 46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7" name="Text Box 46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8" name="Text Box 46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799" name="Text Box 46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0" name="Text Box 46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1" name="Text Box 46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2" name="Text Box 46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3" name="Text Box 46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4" name="Text Box 46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5" name="Text Box 46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6" name="Text Box 46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7" name="Text Box 46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8" name="Text Box 46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09" name="Text Box 46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0" name="Text Box 46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1" name="Text Box 46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2" name="Text Box 46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3" name="Text Box 46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4" name="Text Box 46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5" name="Text Box 46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6" name="Text Box 46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7" name="Text Box 46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8" name="Text Box 46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19" name="Text Box 46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0" name="Text Box 46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1" name="Text Box 46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2" name="Text Box 46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3" name="Text Box 46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4" name="Text Box 46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5" name="Text Box 46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6" name="Text Box 46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7" name="Text Box 46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8" name="Text Box 46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29" name="Text Box 46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0" name="Text Box 46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1" name="Text Box 46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2" name="Text Box 46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3" name="Text Box 46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4" name="Text Box 46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5" name="Text Box 46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6" name="Text Box 46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7" name="Text Box 46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8" name="Text Box 46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39" name="Text Box 46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0" name="Text Box 46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1" name="Text Box 46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2" name="Text Box 46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3" name="Text Box 46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4" name="Text Box 46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5" name="Text Box 46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6" name="Text Box 46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7" name="Text Box 46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8" name="Text Box 46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49" name="Text Box 46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0" name="Text Box 46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1" name="Text Box 46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2" name="Text Box 46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3" name="Text Box 46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4" name="Text Box 46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5" name="Text Box 46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6" name="Text Box 46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7" name="Text Box 46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8" name="Text Box 46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59" name="Text Box 46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0" name="Text Box 46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1" name="Text Box 46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2" name="Text Box 46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3" name="Text Box 46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4" name="Text Box 46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5" name="Text Box 46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6" name="Text Box 46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7" name="Text Box 46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8" name="Text Box 46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69" name="Text Box 46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0" name="Text Box 46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1" name="Text Box 46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2" name="Text Box 46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3" name="Text Box 46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4" name="Text Box 46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5" name="Text Box 46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6" name="Text Box 46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7" name="Text Box 46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8" name="Text Box 46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79" name="Text Box 46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0" name="Text Box 46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1" name="Text Box 46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2" name="Text Box 46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3" name="Text Box 46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4" name="Text Box 46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5" name="Text Box 46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6" name="Text Box 46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7" name="Text Box 46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8" name="Text Box 46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89" name="Text Box 46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0" name="Text Box 46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1" name="Text Box 46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2" name="Text Box 46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3" name="Text Box 46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4" name="Text Box 46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5" name="Text Box 46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6" name="Text Box 47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7" name="Text Box 47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8" name="Text Box 47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899" name="Text Box 47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0" name="Text Box 47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1" name="Text Box 47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2" name="Text Box 47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3" name="Text Box 47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4" name="Text Box 47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5" name="Text Box 47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6" name="Text Box 47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7" name="Text Box 47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8" name="Text Box 47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09" name="Text Box 47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0" name="Text Box 47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1" name="Text Box 47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2" name="Text Box 47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3" name="Text Box 47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4" name="Text Box 47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5" name="Text Box 47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6" name="Text Box 47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7" name="Text Box 47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8" name="Text Box 47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19" name="Text Box 47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0" name="Text Box 47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1" name="Text Box 47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2" name="Text Box 47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3" name="Text Box 47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4" name="Text Box 47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5" name="Text Box 47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6" name="Text Box 47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7" name="Text Box 47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8" name="Text Box 47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29" name="Text Box 47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0" name="Text Box 47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1" name="Text Box 47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2" name="Text Box 47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3" name="Text Box 47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4" name="Text Box 47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5" name="Text Box 47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6" name="Text Box 47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7" name="Text Box 47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8" name="Text Box 47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39" name="Text Box 47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0" name="Text Box 47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1" name="Text Box 47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2" name="Text Box 47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3" name="Text Box 47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4" name="Text Box 47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5" name="Text Box 47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6" name="Text Box 47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7" name="Text Box 47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8" name="Text Box 47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49" name="Text Box 47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0" name="Text Box 47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1" name="Text Box 47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2" name="Text Box 47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3" name="Text Box 47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4" name="Text Box 47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5" name="Text Box 47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6" name="Text Box 47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7" name="Text Box 47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8" name="Text Box 47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59" name="Text Box 47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0" name="Text Box 47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1" name="Text Box 47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2" name="Text Box 47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3" name="Text Box 47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4" name="Text Box 47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5" name="Text Box 47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6" name="Text Box 47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7" name="Text Box 47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8" name="Text Box 47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69" name="Text Box 47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0" name="Text Box 47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1" name="Text Box 47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2" name="Text Box 47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3" name="Text Box 47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4" name="Text Box 47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5" name="Text Box 47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6" name="Text Box 47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7" name="Text Box 47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8" name="Text Box 47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79" name="Text Box 47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0" name="Text Box 47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1" name="Text Box 47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2" name="Text Box 47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3" name="Text Box 47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4" name="Text Box 47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5" name="Text Box 47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6" name="Text Box 47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7" name="Text Box 47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8" name="Text Box 47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89" name="Text Box 47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0" name="Text Box 47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1" name="Text Box 47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2" name="Text Box 47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3" name="Text Box 47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4" name="Text Box 47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5" name="Text Box 47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6" name="Text Box 48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7" name="Text Box 48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8" name="Text Box 48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4999" name="Text Box 48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0" name="Text Box 48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1" name="Text Box 48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2" name="Text Box 48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3" name="Text Box 48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4" name="Text Box 48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5" name="Text Box 48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6" name="Text Box 48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7" name="Text Box 48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8" name="Text Box 48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09" name="Text Box 48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0" name="Text Box 48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1" name="Text Box 48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2" name="Text Box 48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3" name="Text Box 48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4" name="Text Box 48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5" name="Text Box 48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6" name="Text Box 48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7" name="Text Box 48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8" name="Text Box 48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19" name="Text Box 48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0" name="Text Box 48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1" name="Text Box 48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2" name="Text Box 48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3" name="Text Box 48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4" name="Text Box 48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5" name="Text Box 48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6" name="Text Box 48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7" name="Text Box 48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8" name="Text Box 48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29" name="Text Box 48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0" name="Text Box 48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1" name="Text Box 48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2" name="Text Box 48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3" name="Text Box 48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4" name="Text Box 48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5" name="Text Box 48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6" name="Text Box 48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7" name="Text Box 48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8" name="Text Box 48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39" name="Text Box 48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0" name="Text Box 48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1" name="Text Box 48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2" name="Text Box 48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3" name="Text Box 48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4" name="Text Box 48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5" name="Text Box 48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6" name="Text Box 48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7" name="Text Box 48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8" name="Text Box 48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49" name="Text Box 48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0" name="Text Box 48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1" name="Text Box 48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2" name="Text Box 48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3" name="Text Box 48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4" name="Text Box 48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5" name="Text Box 48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6" name="Text Box 48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7" name="Text Box 48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8" name="Text Box 48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59" name="Text Box 48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0" name="Text Box 48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1" name="Text Box 48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2" name="Text Box 48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3" name="Text Box 48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4" name="Text Box 48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5" name="Text Box 48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6" name="Text Box 48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7" name="Text Box 48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8" name="Text Box 48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69" name="Text Box 48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0" name="Text Box 48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1" name="Text Box 48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2" name="Text Box 48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3" name="Text Box 48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4" name="Text Box 48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5" name="Text Box 48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6" name="Text Box 48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7" name="Text Box 48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8" name="Text Box 48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79" name="Text Box 48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0" name="Text Box 48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1" name="Text Box 48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2" name="Text Box 48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3" name="Text Box 48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4" name="Text Box 48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5" name="Text Box 48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6" name="Text Box 48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7" name="Text Box 48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8" name="Text Box 48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89" name="Text Box 48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0" name="Text Box 48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1" name="Text Box 48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2" name="Text Box 48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3" name="Text Box 48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4" name="Text Box 48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5" name="Text Box 48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6" name="Text Box 49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7" name="Text Box 49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8" name="Text Box 49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099" name="Text Box 49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0" name="Text Box 49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1" name="Text Box 49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2" name="Text Box 49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3" name="Text Box 49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4" name="Text Box 49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5" name="Text Box 49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6" name="Text Box 49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7" name="Text Box 49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8" name="Text Box 49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09" name="Text Box 49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0" name="Text Box 49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1" name="Text Box 49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2" name="Text Box 49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3" name="Text Box 49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4" name="Text Box 49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5" name="Text Box 49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6" name="Text Box 49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7" name="Text Box 49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8" name="Text Box 49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19" name="Text Box 49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0" name="Text Box 49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1" name="Text Box 49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2" name="Text Box 49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3" name="Text Box 49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4" name="Text Box 49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5" name="Text Box 49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6" name="Text Box 49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7" name="Text Box 49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8" name="Text Box 49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29" name="Text Box 49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0" name="Text Box 49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1" name="Text Box 49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2" name="Text Box 49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3" name="Text Box 49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4" name="Text Box 49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5" name="Text Box 49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6" name="Text Box 49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7" name="Text Box 49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8" name="Text Box 49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39" name="Text Box 49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0" name="Text Box 49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1" name="Text Box 49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2" name="Text Box 49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3" name="Text Box 49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4" name="Text Box 49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5" name="Text Box 49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6" name="Text Box 49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7" name="Text Box 49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8" name="Text Box 49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49" name="Text Box 49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0" name="Text Box 49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1" name="Text Box 49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2" name="Text Box 49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3" name="Text Box 49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4" name="Text Box 49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5" name="Text Box 49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6" name="Text Box 49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7" name="Text Box 49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8" name="Text Box 49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59" name="Text Box 49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0" name="Text Box 49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1" name="Text Box 49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2" name="Text Box 49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3" name="Text Box 49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4" name="Text Box 49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5" name="Text Box 49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6" name="Text Box 49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7" name="Text Box 49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8" name="Text Box 49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69" name="Text Box 49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0" name="Text Box 49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1" name="Text Box 49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2" name="Text Box 49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3" name="Text Box 49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4" name="Text Box 49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5" name="Text Box 49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6" name="Text Box 49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7" name="Text Box 49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8" name="Text Box 49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79" name="Text Box 49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0" name="Text Box 49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1" name="Text Box 49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2" name="Text Box 49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3" name="Text Box 49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4" name="Text Box 49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5" name="Text Box 49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6" name="Text Box 49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7" name="Text Box 49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8" name="Text Box 49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89" name="Text Box 49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0" name="Text Box 49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1" name="Text Box 49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2" name="Text Box 49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3" name="Text Box 49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4" name="Text Box 49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5" name="Text Box 49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6" name="Text Box 50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7" name="Text Box 50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8" name="Text Box 50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199" name="Text Box 50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0" name="Text Box 50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1" name="Text Box 50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2" name="Text Box 50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3" name="Text Box 50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4" name="Text Box 50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5" name="Text Box 50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6" name="Text Box 50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7" name="Text Box 50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8" name="Text Box 50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09" name="Text Box 50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0" name="Text Box 50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1" name="Text Box 50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2" name="Text Box 50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3" name="Text Box 50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4" name="Text Box 50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5" name="Text Box 50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6" name="Text Box 50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7" name="Text Box 50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8" name="Text Box 50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19" name="Text Box 50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0" name="Text Box 50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1" name="Text Box 50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2" name="Text Box 50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3" name="Text Box 50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4" name="Text Box 50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5" name="Text Box 50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6" name="Text Box 50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7" name="Text Box 50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8" name="Text Box 50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29" name="Text Box 50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0" name="Text Box 50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1" name="Text Box 50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2" name="Text Box 50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3" name="Text Box 50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4" name="Text Box 50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5" name="Text Box 50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6" name="Text Box 50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7" name="Text Box 50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8" name="Text Box 50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39" name="Text Box 50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0" name="Text Box 50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1" name="Text Box 50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2" name="Text Box 50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3" name="Text Box 50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4" name="Text Box 50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5" name="Text Box 50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6" name="Text Box 50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7" name="Text Box 50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8" name="Text Box 50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49" name="Text Box 50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0" name="Text Box 50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1" name="Text Box 50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2" name="Text Box 50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3" name="Text Box 50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4" name="Text Box 50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5" name="Text Box 50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6" name="Text Box 50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7" name="Text Box 50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8" name="Text Box 50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59" name="Text Box 50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0" name="Text Box 50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1" name="Text Box 50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2" name="Text Box 50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3" name="Text Box 50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4" name="Text Box 50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5" name="Text Box 50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6" name="Text Box 50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7" name="Text Box 50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8" name="Text Box 50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69" name="Text Box 50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0" name="Text Box 50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1" name="Text Box 50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2" name="Text Box 50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3" name="Text Box 50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4" name="Text Box 50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5" name="Text Box 50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6" name="Text Box 50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7" name="Text Box 50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8" name="Text Box 50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79" name="Text Box 50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0" name="Text Box 50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1" name="Text Box 50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2" name="Text Box 50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3" name="Text Box 50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4" name="Text Box 50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5" name="Text Box 50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6" name="Text Box 50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7" name="Text Box 50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8" name="Text Box 50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89" name="Text Box 50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0" name="Text Box 50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1" name="Text Box 50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2" name="Text Box 50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3" name="Text Box 50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4" name="Text Box 50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5" name="Text Box 50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6" name="Text Box 51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7" name="Text Box 51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8" name="Text Box 51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299" name="Text Box 51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0" name="Text Box 51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1" name="Text Box 51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2" name="Text Box 51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3" name="Text Box 51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4" name="Text Box 51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5" name="Text Box 51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6" name="Text Box 51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7" name="Text Box 51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8" name="Text Box 51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09" name="Text Box 51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0" name="Text Box 51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1" name="Text Box 51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2" name="Text Box 51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3" name="Text Box 51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4" name="Text Box 51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5" name="Text Box 51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6" name="Text Box 51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7" name="Text Box 51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8" name="Text Box 51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19" name="Text Box 51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0" name="Text Box 51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1" name="Text Box 51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2" name="Text Box 51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3" name="Text Box 51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4" name="Text Box 51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5" name="Text Box 51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6" name="Text Box 51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7" name="Text Box 51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8" name="Text Box 51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29" name="Text Box 51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0" name="Text Box 51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1" name="Text Box 51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2" name="Text Box 51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3" name="Text Box 51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4" name="Text Box 51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5" name="Text Box 51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6" name="Text Box 51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7" name="Text Box 51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8" name="Text Box 51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39" name="Text Box 51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0" name="Text Box 51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1" name="Text Box 51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2" name="Text Box 51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3" name="Text Box 51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4" name="Text Box 51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5" name="Text Box 51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6" name="Text Box 51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7" name="Text Box 51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8" name="Text Box 51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49" name="Text Box 51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0" name="Text Box 51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1" name="Text Box 51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2" name="Text Box 51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3" name="Text Box 51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4" name="Text Box 51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5" name="Text Box 51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6" name="Text Box 51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7" name="Text Box 51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8" name="Text Box 51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59" name="Text Box 51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0" name="Text Box 51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1" name="Text Box 51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2" name="Text Box 51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3" name="Text Box 51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4" name="Text Box 51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5" name="Text Box 51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6" name="Text Box 51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7" name="Text Box 51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8" name="Text Box 51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69" name="Text Box 51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0" name="Text Box 51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1" name="Text Box 51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2" name="Text Box 51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3" name="Text Box 51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4" name="Text Box 51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5" name="Text Box 51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6" name="Text Box 51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7" name="Text Box 51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8" name="Text Box 51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79" name="Text Box 51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0" name="Text Box 51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1" name="Text Box 51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2" name="Text Box 51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3" name="Text Box 51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4" name="Text Box 51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5" name="Text Box 51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6" name="Text Box 51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7" name="Text Box 51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8" name="Text Box 51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89" name="Text Box 51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0" name="Text Box 51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1" name="Text Box 51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2" name="Text Box 51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3" name="Text Box 51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4" name="Text Box 51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5" name="Text Box 51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6" name="Text Box 52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7" name="Text Box 52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8" name="Text Box 52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399" name="Text Box 52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0" name="Text Box 52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1" name="Text Box 52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2" name="Text Box 52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3" name="Text Box 52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4" name="Text Box 52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5" name="Text Box 52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6" name="Text Box 52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7" name="Text Box 52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8" name="Text Box 52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09" name="Text Box 52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0" name="Text Box 52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1" name="Text Box 52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2" name="Text Box 52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3" name="Text Box 52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4" name="Text Box 52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5" name="Text Box 52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6" name="Text Box 52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7" name="Text Box 52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8" name="Text Box 52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19" name="Text Box 52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0" name="Text Box 52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1" name="Text Box 52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2" name="Text Box 52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3" name="Text Box 52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4" name="Text Box 52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5" name="Text Box 52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6" name="Text Box 52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7" name="Text Box 52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8" name="Text Box 52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29" name="Text Box 52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0" name="Text Box 52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1" name="Text Box 52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2" name="Text Box 52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3" name="Text Box 52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4" name="Text Box 52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5" name="Text Box 52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6" name="Text Box 52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7" name="Text Box 52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8" name="Text Box 52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39" name="Text Box 52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0" name="Text Box 52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1" name="Text Box 52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2" name="Text Box 52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3" name="Text Box 52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4" name="Text Box 52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5" name="Text Box 52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6" name="Text Box 52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7" name="Text Box 52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8" name="Text Box 52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49" name="Text Box 52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0" name="Text Box 52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1" name="Text Box 525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2" name="Text Box 525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3" name="Text Box 525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4" name="Text Box 525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5" name="Text Box 525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6" name="Text Box 526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7" name="Text Box 526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8" name="Text Box 526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59" name="Text Box 526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0" name="Text Box 526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1" name="Text Box 526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2" name="Text Box 526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3" name="Text Box 526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4" name="Text Box 526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5" name="Text Box 526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6" name="Text Box 527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7" name="Text Box 527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8" name="Text Box 527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69" name="Text Box 527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0" name="Text Box 527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1" name="Text Box 527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2" name="Text Box 527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3" name="Text Box 527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4" name="Text Box 527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5" name="Text Box 527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6" name="Text Box 528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7" name="Text Box 528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8" name="Text Box 528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79" name="Text Box 528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0" name="Text Box 528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1" name="Text Box 528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2" name="Text Box 528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3" name="Text Box 528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4" name="Text Box 528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5" name="Text Box 528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6" name="Text Box 529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7" name="Text Box 529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8" name="Text Box 529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89" name="Text Box 529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0" name="Text Box 529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1" name="Text Box 529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2" name="Text Box 529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3" name="Text Box 529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4" name="Text Box 529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5" name="Text Box 529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6" name="Text Box 530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7" name="Text Box 530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8" name="Text Box 530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499" name="Text Box 530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0" name="Text Box 530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1" name="Text Box 530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2" name="Text Box 530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3" name="Text Box 530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4" name="Text Box 530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5" name="Text Box 530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6" name="Text Box 531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7" name="Text Box 531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8" name="Text Box 531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09" name="Text Box 531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0" name="Text Box 531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1" name="Text Box 531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2" name="Text Box 531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3" name="Text Box 531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4" name="Text Box 531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5" name="Text Box 531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6" name="Text Box 532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7" name="Text Box 532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8" name="Text Box 532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19" name="Text Box 532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0" name="Text Box 532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1" name="Text Box 532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2" name="Text Box 532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3" name="Text Box 532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4" name="Text Box 532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5" name="Text Box 532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6" name="Text Box 533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7" name="Text Box 533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8" name="Text Box 533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29" name="Text Box 533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0" name="Text Box 533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1" name="Text Box 533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2" name="Text Box 533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3" name="Text Box 533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4" name="Text Box 533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5" name="Text Box 533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6" name="Text Box 534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7" name="Text Box 534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8" name="Text Box 534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39" name="Text Box 534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0" name="Text Box 534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1" name="Text Box 5345"/>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2" name="Text Box 5346"/>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3" name="Text Box 5347"/>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4" name="Text Box 5348"/>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5" name="Text Box 5349"/>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6" name="Text Box 5350"/>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7" name="Text Box 5351"/>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8" name="Text Box 5352"/>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49" name="Text Box 5353"/>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556</xdr:row>
      <xdr:rowOff>0</xdr:rowOff>
    </xdr:from>
    <xdr:to>
      <xdr:col>4</xdr:col>
      <xdr:colOff>85725</xdr:colOff>
      <xdr:row>557</xdr:row>
      <xdr:rowOff>19051</xdr:rowOff>
    </xdr:to>
    <xdr:sp macro="" textlink="">
      <xdr:nvSpPr>
        <xdr:cNvPr id="5550" name="Text Box 5354"/>
        <xdr:cNvSpPr txBox="1">
          <a:spLocks noChangeArrowheads="1"/>
        </xdr:cNvSpPr>
      </xdr:nvSpPr>
      <xdr:spPr bwMode="auto">
        <a:xfrm>
          <a:off x="4686300" y="105918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 name="Text Box 25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 name="Text Box 25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 name="Text Box 25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 name="Text Box 25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 name="Text Box 25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 name="Text Box 25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 name="Text Box 25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 name="Text Box 25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 name="Text Box 25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 name="Text Box 25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 name="Text Box 25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 name="Text Box 25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 name="Text Box 25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 name="Text Box 25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 name="Text Box 26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 name="Text Box 26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 name="Text Box 26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 name="Text Box 26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 name="Text Box 26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 name="Text Box 26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 name="Text Box 26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 name="Text Box 26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 name="Text Box 26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 name="Text Box 26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 name="Text Box 26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 name="Text Box 26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 name="Text Box 26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 name="Text Box 26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 name="Text Box 26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 name="Text Box 26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 name="Text Box 26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 name="Text Box 26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 name="Text Box 26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 name="Text Box 26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 name="Text Box 26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 name="Text Box 26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 name="Text Box 26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 name="Text Box 26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 name="Text Box 26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 name="Text Box 26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 name="Text Box 26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 name="Text Box 26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 name="Text Box 26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 name="Text Box 26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 name="Text Box 26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 name="Text Box 26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 name="Text Box 26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 name="Text Box 26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 name="Text Box 26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 name="Text Box 26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 name="Text Box 26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 name="Text Box 26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 name="Text Box 26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 name="Text Box 26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 name="Text Box 26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 name="Text Box 26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 name="Text Box 26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 name="Text Box 26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 name="Text Box 26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 name="Text Box 26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 name="Text Box 26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 name="Text Box 26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 name="Text Box 26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 name="Text Box 26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 name="Text Box 26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 name="Text Box 26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 name="Text Box 26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 name="Text Box 26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 name="Text Box 26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 name="Text Box 26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 name="Text Box 26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 name="Text Box 26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 name="Text Box 27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 name="Text Box 27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 name="Text Box 27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 name="Text Box 27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 name="Text Box 27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 name="Text Box 27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 name="Text Box 27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 name="Text Box 27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 name="Text Box 27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 name="Text Box 27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 name="Text Box 27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 name="Text Box 27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 name="Text Box 27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 name="Text Box 27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 name="Text Box 27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 name="Text Box 27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 name="Text Box 27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 name="Text Box 27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 name="Text Box 27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 name="Text Box 27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 name="Text Box 27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 name="Text Box 27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 name="Text Box 27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 name="Text Box 27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 name="Text Box 27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 name="Text Box 27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 name="Text Box 27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 name="Text Box 27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 name="Text Box 27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 name="Text Box 27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 name="Text Box 27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 name="Text Box 27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 name="Text Box 27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 name="Text Box 27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 name="Text Box 27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 name="Text Box 27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 name="Text Box 27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 name="Text Box 27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 name="Text Box 27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 name="Text Box 27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 name="Text Box 27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 name="Text Box 27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 name="Text Box 27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 name="Text Box 27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 name="Text Box 27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 name="Text Box 27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 name="Text Box 27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 name="Text Box 27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 name="Text Box 27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 name="Text Box 27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 name="Text Box 27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 name="Text Box 27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 name="Text Box 27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 name="Text Box 27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 name="Text Box 27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 name="Text Box 27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 name="Text Box 27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 name="Text Box 27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 name="Text Box 27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 name="Text Box 27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 name="Text Box 27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 name="Text Box 27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 name="Text Box 27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 name="Text Box 27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 name="Text Box 27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 name="Text Box 27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 name="Text Box 27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 name="Text Box 27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 name="Text Box 27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 name="Text Box 27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 name="Text Box 27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 name="Text Box 27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 name="Text Box 27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 name="Text Box 27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 name="Text Box 27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 name="Text Box 27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 name="Text Box 27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 name="Text Box 27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 name="Text Box 27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 name="Text Box 27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 name="Text Box 27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 name="Text Box 27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 name="Text Box 27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 name="Text Box 27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 name="Text Box 27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 name="Text Box 27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 name="Text Box 27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 name="Text Box 27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 name="Text Box 27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 name="Text Box 27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 name="Text Box 27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 name="Text Box 27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 name="Text Box 27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 name="Text Box 27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 name="Text Box 27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 name="Text Box 27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 name="Text Box 27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 name="Text Box 27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 name="Text Box 27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 name="Text Box 27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 name="Text Box 28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 name="Text Box 28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 name="Text Box 28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 name="Text Box 28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 name="Text Box 28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 name="Text Box 28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 name="Text Box 28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 name="Text Box 28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 name="Text Box 28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 name="Text Box 28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 name="Text Box 28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 name="Text Box 28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 name="Text Box 28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 name="Text Box 28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 name="Text Box 28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 name="Text Box 28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 name="Text Box 28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 name="Text Box 28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 name="Text Box 28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 name="Text Box 28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 name="Text Box 28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 name="Text Box 28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 name="Text Box 28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 name="Text Box 28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 name="Text Box 28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 name="Text Box 28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 name="Text Box 28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 name="Text Box 28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 name="Text Box 28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 name="Text Box 28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 name="Text Box 28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 name="Text Box 28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 name="Text Box 28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 name="Text Box 28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 name="Text Box 28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 name="Text Box 28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 name="Text Box 28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 name="Text Box 28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 name="Text Box 28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 name="Text Box 28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 name="Text Box 28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 name="Text Box 28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 name="Text Box 28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 name="Text Box 28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 name="Text Box 28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 name="Text Box 28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 name="Text Box 28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 name="Text Box 28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 name="Text Box 28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 name="Text Box 28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 name="Text Box 28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 name="Text Box 28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 name="Text Box 28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 name="Text Box 28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 name="Text Box 28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 name="Text Box 28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 name="Text Box 28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 name="Text Box 28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 name="Text Box 28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 name="Text Box 28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 name="Text Box 28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 name="Text Box 28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 name="Text Box 28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 name="Text Box 28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 name="Text Box 28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 name="Text Box 28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 name="Text Box 28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 name="Text Box 28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 name="Text Box 28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 name="Text Box 28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 name="Text Box 28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 name="Text Box 28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 name="Text Box 28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 name="Text Box 28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 name="Text Box 28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 name="Text Box 28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 name="Text Box 28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 name="Text Box 28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 name="Text Box 28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 name="Text Box 28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 name="Text Box 28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 name="Text Box 28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 name="Text Box 28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 name="Text Box 28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0" name="Text Box 28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1" name="Text Box 28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2" name="Text Box 28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3" name="Text Box 28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4" name="Text Box 28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5" name="Text Box 28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6" name="Text Box 28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7" name="Text Box 28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8" name="Text Box 28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9" name="Text Box 28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0" name="Text Box 28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1" name="Text Box 28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2" name="Text Box 28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3" name="Text Box 28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4" name="Text Box 28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5" name="Text Box 28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6" name="Text Box 29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7" name="Text Box 29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8" name="Text Box 29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99" name="Text Box 29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0" name="Text Box 29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1" name="Text Box 29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2" name="Text Box 29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3" name="Text Box 29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4" name="Text Box 29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5" name="Text Box 29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6" name="Text Box 29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7" name="Text Box 29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8" name="Text Box 29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09" name="Text Box 29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0" name="Text Box 29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1" name="Text Box 29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2" name="Text Box 29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3" name="Text Box 29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4" name="Text Box 29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5" name="Text Box 29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6" name="Text Box 29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7" name="Text Box 29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8" name="Text Box 29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19" name="Text Box 29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0" name="Text Box 29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1" name="Text Box 29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2" name="Text Box 29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3" name="Text Box 29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4" name="Text Box 29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5" name="Text Box 29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6" name="Text Box 29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7" name="Text Box 29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8" name="Text Box 29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29" name="Text Box 29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0" name="Text Box 29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1" name="Text Box 29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2" name="Text Box 29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3" name="Text Box 29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4" name="Text Box 29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5" name="Text Box 29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6" name="Text Box 29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7" name="Text Box 29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8" name="Text Box 29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39" name="Text Box 29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0" name="Text Box 29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1" name="Text Box 29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2" name="Text Box 29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3" name="Text Box 29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4" name="Text Box 29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5" name="Text Box 29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6" name="Text Box 29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7" name="Text Box 29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8" name="Text Box 29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49" name="Text Box 29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0" name="Text Box 29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1" name="Text Box 29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2" name="Text Box 29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3" name="Text Box 29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4" name="Text Box 29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5" name="Text Box 29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6" name="Text Box 29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7" name="Text Box 29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8" name="Text Box 29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59" name="Text Box 29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0" name="Text Box 29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1" name="Text Box 29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2" name="Text Box 29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3" name="Text Box 29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4" name="Text Box 29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5" name="Text Box 29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6" name="Text Box 29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7" name="Text Box 29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8" name="Text Box 29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69" name="Text Box 29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0" name="Text Box 29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1" name="Text Box 29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2" name="Text Box 29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3" name="Text Box 29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4" name="Text Box 29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5" name="Text Box 29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6" name="Text Box 29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7" name="Text Box 29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8" name="Text Box 29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79" name="Text Box 29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0" name="Text Box 29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1" name="Text Box 29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2" name="Text Box 29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3" name="Text Box 29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4" name="Text Box 29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5" name="Text Box 29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6" name="Text Box 29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7" name="Text Box 29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8" name="Text Box 29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89" name="Text Box 29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0" name="Text Box 29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1" name="Text Box 29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2" name="Text Box 29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3" name="Text Box 29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4" name="Text Box 29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5" name="Text Box 29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6" name="Text Box 30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7" name="Text Box 30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8" name="Text Box 30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399" name="Text Box 30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0" name="Text Box 30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1" name="Text Box 30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2" name="Text Box 30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3" name="Text Box 30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4" name="Text Box 30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5" name="Text Box 30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6" name="Text Box 30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7" name="Text Box 30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8" name="Text Box 30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09" name="Text Box 30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0" name="Text Box 30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1" name="Text Box 30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2" name="Text Box 30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3" name="Text Box 30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4" name="Text Box 30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5" name="Text Box 30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6" name="Text Box 30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7" name="Text Box 30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8" name="Text Box 30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19" name="Text Box 30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0" name="Text Box 30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1" name="Text Box 30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2" name="Text Box 30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3" name="Text Box 30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4" name="Text Box 30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5" name="Text Box 30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6" name="Text Box 30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7" name="Text Box 30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8" name="Text Box 30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29" name="Text Box 30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0" name="Text Box 30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1" name="Text Box 30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2" name="Text Box 30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3" name="Text Box 30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4" name="Text Box 30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5" name="Text Box 30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6" name="Text Box 30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7" name="Text Box 30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8" name="Text Box 30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39" name="Text Box 30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0" name="Text Box 30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1" name="Text Box 30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2" name="Text Box 30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3" name="Text Box 30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4" name="Text Box 30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5" name="Text Box 30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6" name="Text Box 30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7" name="Text Box 30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8" name="Text Box 30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49" name="Text Box 30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0" name="Text Box 30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1" name="Text Box 30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2" name="Text Box 30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3" name="Text Box 30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4" name="Text Box 30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5" name="Text Box 30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6" name="Text Box 30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7" name="Text Box 30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8" name="Text Box 30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59" name="Text Box 30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0" name="Text Box 30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1" name="Text Box 30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2" name="Text Box 30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3" name="Text Box 30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4" name="Text Box 30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5" name="Text Box 30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6" name="Text Box 30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7" name="Text Box 30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8" name="Text Box 30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69" name="Text Box 30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0" name="Text Box 30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1" name="Text Box 30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2" name="Text Box 30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3" name="Text Box 30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4" name="Text Box 30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5" name="Text Box 30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6" name="Text Box 30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7" name="Text Box 30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8" name="Text Box 30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79" name="Text Box 30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0" name="Text Box 30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1" name="Text Box 30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2" name="Text Box 30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3" name="Text Box 30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4" name="Text Box 30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5" name="Text Box 30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6" name="Text Box 30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7" name="Text Box 30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8" name="Text Box 30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89" name="Text Box 30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0" name="Text Box 30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1" name="Text Box 30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2" name="Text Box 30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3" name="Text Box 30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4" name="Text Box 30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5" name="Text Box 30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6" name="Text Box 31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7" name="Text Box 31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8" name="Text Box 31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499" name="Text Box 31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0" name="Text Box 31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1" name="Text Box 31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2" name="Text Box 31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3" name="Text Box 31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4" name="Text Box 31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5" name="Text Box 31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6" name="Text Box 31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7" name="Text Box 31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8" name="Text Box 31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09" name="Text Box 31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0" name="Text Box 31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1" name="Text Box 31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2" name="Text Box 31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3" name="Text Box 31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4" name="Text Box 31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5" name="Text Box 31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6" name="Text Box 31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7" name="Text Box 31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8" name="Text Box 31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19" name="Text Box 31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0" name="Text Box 31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1" name="Text Box 31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2" name="Text Box 31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3" name="Text Box 31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4" name="Text Box 31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5" name="Text Box 31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6" name="Text Box 31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7" name="Text Box 31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8" name="Text Box 31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29" name="Text Box 31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0" name="Text Box 31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1" name="Text Box 31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2" name="Text Box 31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3" name="Text Box 31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4" name="Text Box 31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5" name="Text Box 31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6" name="Text Box 31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7" name="Text Box 31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8" name="Text Box 31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39" name="Text Box 31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0" name="Text Box 31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1" name="Text Box 31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2" name="Text Box 31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3" name="Text Box 31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4" name="Text Box 31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5" name="Text Box 31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6" name="Text Box 31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7" name="Text Box 31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8" name="Text Box 31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49" name="Text Box 31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0" name="Text Box 31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1" name="Text Box 31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2" name="Text Box 31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3" name="Text Box 31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4" name="Text Box 31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5" name="Text Box 31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6" name="Text Box 31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7" name="Text Box 31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8" name="Text Box 31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59" name="Text Box 31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0" name="Text Box 31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1" name="Text Box 31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2" name="Text Box 31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3" name="Text Box 31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4" name="Text Box 31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5" name="Text Box 31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6" name="Text Box 31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7" name="Text Box 31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8" name="Text Box 31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69" name="Text Box 31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0" name="Text Box 31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1" name="Text Box 31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2" name="Text Box 31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3" name="Text Box 31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4" name="Text Box 31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5" name="Text Box 31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6" name="Text Box 31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7" name="Text Box 31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8" name="Text Box 31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79" name="Text Box 31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0" name="Text Box 31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1" name="Text Box 31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2" name="Text Box 31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3" name="Text Box 31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4" name="Text Box 31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5" name="Text Box 31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6" name="Text Box 31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7" name="Text Box 31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8" name="Text Box 31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89" name="Text Box 31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0" name="Text Box 31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1" name="Text Box 31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2" name="Text Box 31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3" name="Text Box 31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4" name="Text Box 31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5" name="Text Box 31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6" name="Text Box 32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7" name="Text Box 32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8" name="Text Box 32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599" name="Text Box 32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0" name="Text Box 32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1" name="Text Box 32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2" name="Text Box 32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3" name="Text Box 32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4" name="Text Box 32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5" name="Text Box 32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6" name="Text Box 32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7" name="Text Box 32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8" name="Text Box 32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09" name="Text Box 32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0" name="Text Box 32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1" name="Text Box 32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2" name="Text Box 32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3" name="Text Box 32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4" name="Text Box 32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5" name="Text Box 32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6" name="Text Box 32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7" name="Text Box 32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8" name="Text Box 32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19" name="Text Box 32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0" name="Text Box 32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1" name="Text Box 32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2" name="Text Box 32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3" name="Text Box 32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4" name="Text Box 32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5" name="Text Box 32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6" name="Text Box 32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7" name="Text Box 32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8" name="Text Box 32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29" name="Text Box 32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0" name="Text Box 32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1" name="Text Box 32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2" name="Text Box 32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3" name="Text Box 32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4" name="Text Box 32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5" name="Text Box 32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6" name="Text Box 32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7" name="Text Box 32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8" name="Text Box 32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39" name="Text Box 32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0" name="Text Box 32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1" name="Text Box 32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2" name="Text Box 32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3" name="Text Box 32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4" name="Text Box 32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5" name="Text Box 32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6" name="Text Box 32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7" name="Text Box 32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8" name="Text Box 32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49" name="Text Box 32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0" name="Text Box 32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1" name="Text Box 32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2" name="Text Box 32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3" name="Text Box 32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4" name="Text Box 32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5" name="Text Box 32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6" name="Text Box 32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7" name="Text Box 32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8" name="Text Box 32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59" name="Text Box 32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0" name="Text Box 32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1" name="Text Box 32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2" name="Text Box 32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3" name="Text Box 32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4" name="Text Box 32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5" name="Text Box 32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6" name="Text Box 32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7" name="Text Box 32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8" name="Text Box 32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69" name="Text Box 32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0" name="Text Box 32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1" name="Text Box 32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2" name="Text Box 32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3" name="Text Box 32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4" name="Text Box 32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5" name="Text Box 32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6" name="Text Box 32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7" name="Text Box 32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8" name="Text Box 32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79" name="Text Box 32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0" name="Text Box 32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1" name="Text Box 32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2" name="Text Box 32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3" name="Text Box 32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4" name="Text Box 32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5" name="Text Box 32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6" name="Text Box 32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7" name="Text Box 32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8" name="Text Box 32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89" name="Text Box 32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0" name="Text Box 32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1" name="Text Box 32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2" name="Text Box 32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3" name="Text Box 32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4" name="Text Box 32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5" name="Text Box 32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6" name="Text Box 33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7" name="Text Box 33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8" name="Text Box 33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699" name="Text Box 33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0" name="Text Box 33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1" name="Text Box 33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2" name="Text Box 33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3" name="Text Box 33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4" name="Text Box 33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5" name="Text Box 33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6" name="Text Box 33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7" name="Text Box 33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8" name="Text Box 33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09" name="Text Box 33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0" name="Text Box 33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1" name="Text Box 33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2" name="Text Box 33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3" name="Text Box 33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4" name="Text Box 33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5" name="Text Box 33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6" name="Text Box 33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7" name="Text Box 33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8" name="Text Box 33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19" name="Text Box 33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0" name="Text Box 33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1" name="Text Box 33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2" name="Text Box 33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3" name="Text Box 33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4" name="Text Box 33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5" name="Text Box 33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6" name="Text Box 33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7" name="Text Box 33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8" name="Text Box 33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29" name="Text Box 33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0" name="Text Box 33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1" name="Text Box 33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2" name="Text Box 33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3" name="Text Box 33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4" name="Text Box 33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5" name="Text Box 33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6" name="Text Box 33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7" name="Text Box 33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8" name="Text Box 33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39" name="Text Box 33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0" name="Text Box 33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1" name="Text Box 33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2" name="Text Box 33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3" name="Text Box 33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4" name="Text Box 33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5" name="Text Box 33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6" name="Text Box 33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7" name="Text Box 33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8" name="Text Box 33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49" name="Text Box 33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0" name="Text Box 33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1" name="Text Box 33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2" name="Text Box 33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3" name="Text Box 33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4" name="Text Box 33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5" name="Text Box 33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6" name="Text Box 33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7" name="Text Box 33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8" name="Text Box 33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59" name="Text Box 33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0" name="Text Box 33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1" name="Text Box 33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2" name="Text Box 33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3" name="Text Box 33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4" name="Text Box 33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5" name="Text Box 33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6" name="Text Box 33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7" name="Text Box 33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8" name="Text Box 33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69" name="Text Box 33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0" name="Text Box 33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1" name="Text Box 33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2" name="Text Box 33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3" name="Text Box 33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4" name="Text Box 33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5" name="Text Box 33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6" name="Text Box 33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7" name="Text Box 33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8" name="Text Box 33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79" name="Text Box 33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0" name="Text Box 33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1" name="Text Box 33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2" name="Text Box 33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3" name="Text Box 33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4" name="Text Box 33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5" name="Text Box 33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6" name="Text Box 33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7" name="Text Box 33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8" name="Text Box 33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89" name="Text Box 33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0" name="Text Box 33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1" name="Text Box 33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2" name="Text Box 33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3" name="Text Box 33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4" name="Text Box 33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5" name="Text Box 33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6" name="Text Box 34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7" name="Text Box 34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8" name="Text Box 34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799" name="Text Box 34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0" name="Text Box 34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1" name="Text Box 34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2" name="Text Box 34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3" name="Text Box 34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4" name="Text Box 34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5" name="Text Box 34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6" name="Text Box 34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7" name="Text Box 34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8" name="Text Box 34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09" name="Text Box 34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0" name="Text Box 34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1" name="Text Box 34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2" name="Text Box 34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3" name="Text Box 34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4" name="Text Box 34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5" name="Text Box 34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6" name="Text Box 34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7" name="Text Box 34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8" name="Text Box 34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19" name="Text Box 34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0" name="Text Box 34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1" name="Text Box 34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2" name="Text Box 34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3" name="Text Box 34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4" name="Text Box 34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5" name="Text Box 34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6" name="Text Box 34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7" name="Text Box 34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8" name="Text Box 34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29" name="Text Box 34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0" name="Text Box 34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1" name="Text Box 34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2" name="Text Box 34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3" name="Text Box 34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4" name="Text Box 34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5" name="Text Box 34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6" name="Text Box 34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7" name="Text Box 34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8" name="Text Box 34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39" name="Text Box 34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0" name="Text Box 34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1" name="Text Box 34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2" name="Text Box 34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3" name="Text Box 34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4" name="Text Box 34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5" name="Text Box 34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6" name="Text Box 34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7" name="Text Box 34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8" name="Text Box 34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49" name="Text Box 34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0" name="Text Box 34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1" name="Text Box 34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2" name="Text Box 34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3" name="Text Box 34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4" name="Text Box 34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5" name="Text Box 34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6" name="Text Box 34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7" name="Text Box 34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8" name="Text Box 34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59" name="Text Box 34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0" name="Text Box 34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1" name="Text Box 34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2" name="Text Box 34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3" name="Text Box 34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4" name="Text Box 34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5" name="Text Box 34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6" name="Text Box 34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7" name="Text Box 34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8" name="Text Box 34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69" name="Text Box 34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0" name="Text Box 34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1" name="Text Box 34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2" name="Text Box 34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3" name="Text Box 34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4" name="Text Box 34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5" name="Text Box 34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6" name="Text Box 34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7" name="Text Box 34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8" name="Text Box 34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79" name="Text Box 34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0" name="Text Box 34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1" name="Text Box 34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2" name="Text Box 34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3" name="Text Box 34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4" name="Text Box 34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5" name="Text Box 34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6" name="Text Box 34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7" name="Text Box 34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8" name="Text Box 34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89" name="Text Box 34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0" name="Text Box 34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1" name="Text Box 34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2" name="Text Box 34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3" name="Text Box 34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4" name="Text Box 34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5" name="Text Box 34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6" name="Text Box 35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7" name="Text Box 35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8" name="Text Box 35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899" name="Text Box 35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0" name="Text Box 35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1" name="Text Box 35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2" name="Text Box 35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3" name="Text Box 35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4" name="Text Box 35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5" name="Text Box 35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6" name="Text Box 35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7" name="Text Box 35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8" name="Text Box 35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09" name="Text Box 35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0" name="Text Box 35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1" name="Text Box 35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2" name="Text Box 35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3" name="Text Box 35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4" name="Text Box 35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5" name="Text Box 35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6" name="Text Box 35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7" name="Text Box 35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8" name="Text Box 35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19" name="Text Box 35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0" name="Text Box 35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1" name="Text Box 35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2" name="Text Box 35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3" name="Text Box 35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4" name="Text Box 35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5" name="Text Box 35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6" name="Text Box 35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7" name="Text Box 35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8" name="Text Box 35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29" name="Text Box 35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0" name="Text Box 35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1" name="Text Box 35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2" name="Text Box 35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3" name="Text Box 35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4" name="Text Box 35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5" name="Text Box 35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6" name="Text Box 35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7" name="Text Box 35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8" name="Text Box 35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39" name="Text Box 35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0" name="Text Box 35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1" name="Text Box 35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2" name="Text Box 35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3" name="Text Box 35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4" name="Text Box 35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5" name="Text Box 35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6" name="Text Box 35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7" name="Text Box 35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8" name="Text Box 35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49" name="Text Box 35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0" name="Text Box 35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1" name="Text Box 35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2" name="Text Box 35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3" name="Text Box 35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4" name="Text Box 35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5" name="Text Box 35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6" name="Text Box 35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7" name="Text Box 35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8" name="Text Box 35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59" name="Text Box 35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0" name="Text Box 35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1" name="Text Box 35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2" name="Text Box 35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3" name="Text Box 35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4" name="Text Box 35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5" name="Text Box 35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6" name="Text Box 35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7" name="Text Box 35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8" name="Text Box 35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69" name="Text Box 35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0" name="Text Box 35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1" name="Text Box 35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2" name="Text Box 35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3" name="Text Box 35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4" name="Text Box 35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5" name="Text Box 35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6" name="Text Box 35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7" name="Text Box 35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8" name="Text Box 35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79" name="Text Box 35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0" name="Text Box 35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1" name="Text Box 35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2" name="Text Box 35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3" name="Text Box 35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4" name="Text Box 35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5" name="Text Box 35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6" name="Text Box 35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7" name="Text Box 35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8" name="Text Box 35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89" name="Text Box 35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0" name="Text Box 35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1" name="Text Box 35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2" name="Text Box 35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3" name="Text Box 35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4" name="Text Box 35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5" name="Text Box 35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6" name="Text Box 36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7" name="Text Box 36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8" name="Text Box 36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999" name="Text Box 36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0" name="Text Box 36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1" name="Text Box 36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2" name="Text Box 36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3" name="Text Box 36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4" name="Text Box 36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5" name="Text Box 36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6" name="Text Box 36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7" name="Text Box 36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8" name="Text Box 36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09" name="Text Box 36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0" name="Text Box 36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1" name="Text Box 36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2" name="Text Box 36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3" name="Text Box 36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4" name="Text Box 36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5" name="Text Box 36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6" name="Text Box 36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7" name="Text Box 36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8" name="Text Box 36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19" name="Text Box 36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0" name="Text Box 36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1" name="Text Box 36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2" name="Text Box 36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3" name="Text Box 36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4" name="Text Box 36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5" name="Text Box 36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6" name="Text Box 36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7" name="Text Box 36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8" name="Text Box 36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29" name="Text Box 36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0" name="Text Box 36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1" name="Text Box 36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2" name="Text Box 36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3" name="Text Box 36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4" name="Text Box 36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5" name="Text Box 36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6" name="Text Box 36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7" name="Text Box 36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8" name="Text Box 36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39" name="Text Box 36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0" name="Text Box 36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1" name="Text Box 36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2" name="Text Box 36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3" name="Text Box 36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4" name="Text Box 36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5" name="Text Box 36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6" name="Text Box 36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7" name="Text Box 36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8" name="Text Box 36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49" name="Text Box 36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0" name="Text Box 36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1" name="Text Box 36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2" name="Text Box 36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3" name="Text Box 36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4" name="Text Box 36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5" name="Text Box 36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6" name="Text Box 36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7" name="Text Box 36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8" name="Text Box 36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59" name="Text Box 36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0" name="Text Box 36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1" name="Text Box 36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2" name="Text Box 36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3" name="Text Box 36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4" name="Text Box 36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5" name="Text Box 36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6" name="Text Box 36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7" name="Text Box 36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8" name="Text Box 36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69" name="Text Box 36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0" name="Text Box 36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1" name="Text Box 36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2" name="Text Box 36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3" name="Text Box 36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4" name="Text Box 36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5" name="Text Box 36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6" name="Text Box 36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7" name="Text Box 36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8" name="Text Box 36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79" name="Text Box 36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0" name="Text Box 36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1" name="Text Box 36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2" name="Text Box 36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3" name="Text Box 36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4" name="Text Box 36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5" name="Text Box 36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6" name="Text Box 36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7" name="Text Box 36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8" name="Text Box 36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89" name="Text Box 36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0" name="Text Box 36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1" name="Text Box 36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2" name="Text Box 36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3" name="Text Box 36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4" name="Text Box 36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5" name="Text Box 36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6" name="Text Box 37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7" name="Text Box 37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8" name="Text Box 37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099" name="Text Box 37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0" name="Text Box 37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1" name="Text Box 37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2" name="Text Box 37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3" name="Text Box 37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4" name="Text Box 37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5" name="Text Box 37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6" name="Text Box 37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7" name="Text Box 37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8" name="Text Box 37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09" name="Text Box 37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0" name="Text Box 37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1" name="Text Box 37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2" name="Text Box 37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3" name="Text Box 37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4" name="Text Box 37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5" name="Text Box 37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6" name="Text Box 37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7" name="Text Box 37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8" name="Text Box 37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19" name="Text Box 37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0" name="Text Box 37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1" name="Text Box 37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2" name="Text Box 37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3" name="Text Box 37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4" name="Text Box 37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5" name="Text Box 37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6" name="Text Box 37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7" name="Text Box 37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8" name="Text Box 37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29" name="Text Box 37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0" name="Text Box 37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1" name="Text Box 37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2" name="Text Box 37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3" name="Text Box 37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4" name="Text Box 37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5" name="Text Box 37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6" name="Text Box 37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7" name="Text Box 37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8" name="Text Box 37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39" name="Text Box 37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0" name="Text Box 37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1" name="Text Box 37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2" name="Text Box 37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3" name="Text Box 37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4" name="Text Box 37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5" name="Text Box 37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6" name="Text Box 37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7" name="Text Box 37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8" name="Text Box 37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49" name="Text Box 37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0" name="Text Box 37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1" name="Text Box 37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2" name="Text Box 37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3" name="Text Box 37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4" name="Text Box 37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5" name="Text Box 37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6" name="Text Box 37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7" name="Text Box 37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8" name="Text Box 37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59" name="Text Box 37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0" name="Text Box 37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1" name="Text Box 37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2" name="Text Box 37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3" name="Text Box 37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4" name="Text Box 37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5" name="Text Box 37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6" name="Text Box 37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7" name="Text Box 37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8" name="Text Box 37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69" name="Text Box 37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0" name="Text Box 37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1" name="Text Box 37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2" name="Text Box 37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3" name="Text Box 37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4" name="Text Box 37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5" name="Text Box 37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6" name="Text Box 37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7" name="Text Box 37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8" name="Text Box 37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79" name="Text Box 37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0" name="Text Box 37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1" name="Text Box 37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2" name="Text Box 37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3" name="Text Box 37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4" name="Text Box 37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5" name="Text Box 37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6" name="Text Box 37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7" name="Text Box 37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8" name="Text Box 37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89" name="Text Box 37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0" name="Text Box 37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1" name="Text Box 37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2" name="Text Box 37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3" name="Text Box 37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4" name="Text Box 37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5" name="Text Box 37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6" name="Text Box 38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7" name="Text Box 38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8" name="Text Box 38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199" name="Text Box 38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0" name="Text Box 38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1" name="Text Box 38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2" name="Text Box 38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3" name="Text Box 38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4" name="Text Box 38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5" name="Text Box 38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6" name="Text Box 38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7" name="Text Box 38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8" name="Text Box 38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09" name="Text Box 38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0" name="Text Box 38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1" name="Text Box 38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2" name="Text Box 38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3" name="Text Box 38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4" name="Text Box 38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5" name="Text Box 38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6" name="Text Box 38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7" name="Text Box 38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8" name="Text Box 38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19" name="Text Box 38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0" name="Text Box 38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1" name="Text Box 38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2" name="Text Box 38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3" name="Text Box 38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4" name="Text Box 38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5" name="Text Box 38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6" name="Text Box 38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7" name="Text Box 38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8" name="Text Box 38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29" name="Text Box 38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0" name="Text Box 38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1" name="Text Box 38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2" name="Text Box 38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3" name="Text Box 38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4" name="Text Box 38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5" name="Text Box 38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6" name="Text Box 38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7" name="Text Box 38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8" name="Text Box 38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39" name="Text Box 38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0" name="Text Box 38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1" name="Text Box 38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2" name="Text Box 38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3" name="Text Box 38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4" name="Text Box 38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5" name="Text Box 38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6" name="Text Box 38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7" name="Text Box 38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8" name="Text Box 38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49" name="Text Box 38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0" name="Text Box 38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1" name="Text Box 38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2" name="Text Box 38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3" name="Text Box 38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4" name="Text Box 38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5" name="Text Box 38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6" name="Text Box 38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7" name="Text Box 38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8" name="Text Box 38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59" name="Text Box 38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0" name="Text Box 38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1" name="Text Box 38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2" name="Text Box 38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3" name="Text Box 38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4" name="Text Box 38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5" name="Text Box 38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6" name="Text Box 38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7" name="Text Box 38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8" name="Text Box 38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69" name="Text Box 38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0" name="Text Box 38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1" name="Text Box 38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2" name="Text Box 38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3" name="Text Box 38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4" name="Text Box 38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5" name="Text Box 38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6" name="Text Box 38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7" name="Text Box 38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8" name="Text Box 38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79" name="Text Box 38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0" name="Text Box 38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1" name="Text Box 38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2" name="Text Box 38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3" name="Text Box 38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4" name="Text Box 38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5" name="Text Box 38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6" name="Text Box 38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7" name="Text Box 38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8" name="Text Box 38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89" name="Text Box 38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0" name="Text Box 38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1" name="Text Box 38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2" name="Text Box 38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3" name="Text Box 38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4" name="Text Box 38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5" name="Text Box 38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6" name="Text Box 39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7" name="Text Box 39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8" name="Text Box 39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299" name="Text Box 39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0" name="Text Box 39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1" name="Text Box 39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2" name="Text Box 39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3" name="Text Box 39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4" name="Text Box 39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5" name="Text Box 39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6" name="Text Box 39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7" name="Text Box 39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8" name="Text Box 39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09" name="Text Box 39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0" name="Text Box 39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1" name="Text Box 39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2" name="Text Box 39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3" name="Text Box 39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4" name="Text Box 39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5" name="Text Box 39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6" name="Text Box 39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7" name="Text Box 39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8" name="Text Box 39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19" name="Text Box 39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0" name="Text Box 39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1" name="Text Box 39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2" name="Text Box 39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3" name="Text Box 39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4" name="Text Box 39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5" name="Text Box 39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6" name="Text Box 39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7" name="Text Box 39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8" name="Text Box 39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29" name="Text Box 39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0" name="Text Box 39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1" name="Text Box 39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2" name="Text Box 39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3" name="Text Box 39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4" name="Text Box 39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5" name="Text Box 39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6" name="Text Box 39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7" name="Text Box 39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8" name="Text Box 39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39" name="Text Box 39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0" name="Text Box 39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1" name="Text Box 39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2" name="Text Box 39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3" name="Text Box 39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4" name="Text Box 39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5" name="Text Box 39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6" name="Text Box 39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7" name="Text Box 39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8" name="Text Box 39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49" name="Text Box 39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0" name="Text Box 39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1" name="Text Box 39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2" name="Text Box 39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3" name="Text Box 39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4" name="Text Box 39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5" name="Text Box 39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6" name="Text Box 39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7" name="Text Box 39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8" name="Text Box 39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59" name="Text Box 39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0" name="Text Box 39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1" name="Text Box 39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2" name="Text Box 39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3" name="Text Box 39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4" name="Text Box 39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5" name="Text Box 39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6" name="Text Box 39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7" name="Text Box 39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8" name="Text Box 39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69" name="Text Box 39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0" name="Text Box 39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1" name="Text Box 39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2" name="Text Box 39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3" name="Text Box 39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4" name="Text Box 39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5" name="Text Box 39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6" name="Text Box 39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7" name="Text Box 39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8" name="Text Box 39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79" name="Text Box 39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0" name="Text Box 39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1" name="Text Box 39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2" name="Text Box 39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3" name="Text Box 39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4" name="Text Box 39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5" name="Text Box 39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6" name="Text Box 39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7" name="Text Box 39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8" name="Text Box 39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89" name="Text Box 39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0" name="Text Box 39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1" name="Text Box 39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2" name="Text Box 39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3" name="Text Box 39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4" name="Text Box 39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5" name="Text Box 39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6" name="Text Box 40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7" name="Text Box 40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8" name="Text Box 40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399" name="Text Box 40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0" name="Text Box 40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1" name="Text Box 40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2" name="Text Box 40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3" name="Text Box 40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4" name="Text Box 40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5" name="Text Box 40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6" name="Text Box 40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7" name="Text Box 40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8" name="Text Box 40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09" name="Text Box 40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0" name="Text Box 40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1" name="Text Box 40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2" name="Text Box 40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3" name="Text Box 40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4" name="Text Box 40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5" name="Text Box 40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6" name="Text Box 40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7" name="Text Box 40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8" name="Text Box 40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19" name="Text Box 40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0" name="Text Box 40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1" name="Text Box 40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2" name="Text Box 40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3" name="Text Box 40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4" name="Text Box 40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5" name="Text Box 40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6" name="Text Box 40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7" name="Text Box 40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8" name="Text Box 40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29" name="Text Box 40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0" name="Text Box 40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1" name="Text Box 40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2" name="Text Box 40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3" name="Text Box 40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4" name="Text Box 40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5" name="Text Box 40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6" name="Text Box 40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7" name="Text Box 40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8" name="Text Box 40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39" name="Text Box 40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0" name="Text Box 40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1" name="Text Box 40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2" name="Text Box 40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3" name="Text Box 40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4" name="Text Box 40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5" name="Text Box 40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6" name="Text Box 40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7" name="Text Box 40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8" name="Text Box 40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49" name="Text Box 40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0" name="Text Box 40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1" name="Text Box 40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2" name="Text Box 40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3" name="Text Box 40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4" name="Text Box 40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5" name="Text Box 40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6" name="Text Box 40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7" name="Text Box 40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8" name="Text Box 40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59" name="Text Box 40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0" name="Text Box 40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1" name="Text Box 40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2" name="Text Box 40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3" name="Text Box 40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4" name="Text Box 40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5" name="Text Box 40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6" name="Text Box 40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7" name="Text Box 40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8" name="Text Box 40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69" name="Text Box 40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0" name="Text Box 40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1" name="Text Box 40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2" name="Text Box 40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3" name="Text Box 40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4" name="Text Box 40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5" name="Text Box 40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6" name="Text Box 40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7" name="Text Box 40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8" name="Text Box 40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79" name="Text Box 40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0" name="Text Box 40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1" name="Text Box 40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2" name="Text Box 40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3" name="Text Box 40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4" name="Text Box 40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5" name="Text Box 40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6" name="Text Box 40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7" name="Text Box 40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8" name="Text Box 40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89" name="Text Box 40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0" name="Text Box 40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1" name="Text Box 40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2" name="Text Box 40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3" name="Text Box 40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4" name="Text Box 40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5" name="Text Box 40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6" name="Text Box 41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7" name="Text Box 41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8" name="Text Box 41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499" name="Text Box 41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0" name="Text Box 41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1" name="Text Box 41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2" name="Text Box 41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3" name="Text Box 41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4" name="Text Box 41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5" name="Text Box 41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6" name="Text Box 41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7" name="Text Box 41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8" name="Text Box 41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09" name="Text Box 41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0" name="Text Box 41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1" name="Text Box 41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2" name="Text Box 41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3" name="Text Box 41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4" name="Text Box 41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5" name="Text Box 41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6" name="Text Box 41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7" name="Text Box 41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8" name="Text Box 41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19" name="Text Box 41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0" name="Text Box 41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1" name="Text Box 41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2" name="Text Box 41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3" name="Text Box 41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4" name="Text Box 41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5" name="Text Box 41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6" name="Text Box 41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7" name="Text Box 41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8" name="Text Box 41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29" name="Text Box 41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0" name="Text Box 41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1" name="Text Box 41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2" name="Text Box 41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3" name="Text Box 41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4" name="Text Box 41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5" name="Text Box 41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6" name="Text Box 41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7" name="Text Box 41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8" name="Text Box 41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39" name="Text Box 41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0" name="Text Box 41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1" name="Text Box 41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2" name="Text Box 41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3" name="Text Box 41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4" name="Text Box 41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5" name="Text Box 41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6" name="Text Box 41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7" name="Text Box 41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8" name="Text Box 41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49" name="Text Box 41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0" name="Text Box 41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1" name="Text Box 41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2" name="Text Box 41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3" name="Text Box 41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4" name="Text Box 41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5" name="Text Box 41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6" name="Text Box 41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7" name="Text Box 41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8" name="Text Box 41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59" name="Text Box 41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0" name="Text Box 41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1" name="Text Box 41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2" name="Text Box 41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3" name="Text Box 41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4" name="Text Box 41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5" name="Text Box 41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6" name="Text Box 41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7" name="Text Box 41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8" name="Text Box 41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69" name="Text Box 41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0" name="Text Box 41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1" name="Text Box 41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2" name="Text Box 41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3" name="Text Box 41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4" name="Text Box 41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5" name="Text Box 41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6" name="Text Box 41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7" name="Text Box 41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8" name="Text Box 41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79" name="Text Box 41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0" name="Text Box 41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1" name="Text Box 41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2" name="Text Box 41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3" name="Text Box 41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4" name="Text Box 41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5" name="Text Box 41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6" name="Text Box 41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7" name="Text Box 41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8" name="Text Box 41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89" name="Text Box 41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0" name="Text Box 41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1" name="Text Box 41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2" name="Text Box 41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3" name="Text Box 41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4" name="Text Box 41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5" name="Text Box 41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6" name="Text Box 42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7" name="Text Box 42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8" name="Text Box 42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599" name="Text Box 42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0" name="Text Box 42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1" name="Text Box 42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2" name="Text Box 42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3" name="Text Box 42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4" name="Text Box 42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5" name="Text Box 42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6" name="Text Box 42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7" name="Text Box 42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8" name="Text Box 42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09" name="Text Box 42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0" name="Text Box 42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1" name="Text Box 42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2" name="Text Box 42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3" name="Text Box 42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4" name="Text Box 42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5" name="Text Box 42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6" name="Text Box 42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7" name="Text Box 42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8" name="Text Box 42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19" name="Text Box 42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0" name="Text Box 42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1" name="Text Box 42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2" name="Text Box 42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3" name="Text Box 42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4" name="Text Box 42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5" name="Text Box 42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6" name="Text Box 42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7" name="Text Box 42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8" name="Text Box 42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29" name="Text Box 42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0" name="Text Box 42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1" name="Text Box 42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2" name="Text Box 42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3" name="Text Box 42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4" name="Text Box 42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5" name="Text Box 42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6" name="Text Box 42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7" name="Text Box 42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8" name="Text Box 42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39" name="Text Box 42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0" name="Text Box 42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1" name="Text Box 42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2" name="Text Box 42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3" name="Text Box 42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4" name="Text Box 42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5" name="Text Box 42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6" name="Text Box 42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7" name="Text Box 42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8" name="Text Box 42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49" name="Text Box 42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0" name="Text Box 42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1" name="Text Box 42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2" name="Text Box 42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3" name="Text Box 42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4" name="Text Box 42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5" name="Text Box 42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6" name="Text Box 42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7" name="Text Box 42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8" name="Text Box 42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59" name="Text Box 42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0" name="Text Box 42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1" name="Text Box 42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2" name="Text Box 42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3" name="Text Box 42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4" name="Text Box 42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5" name="Text Box 42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6" name="Text Box 42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7" name="Text Box 42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8" name="Text Box 42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69" name="Text Box 42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0" name="Text Box 42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1" name="Text Box 42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2" name="Text Box 42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3" name="Text Box 42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4" name="Text Box 42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5" name="Text Box 42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6" name="Text Box 42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7" name="Text Box 42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8" name="Text Box 42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79" name="Text Box 42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0" name="Text Box 42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1" name="Text Box 42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2" name="Text Box 42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3" name="Text Box 42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4" name="Text Box 42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5" name="Text Box 42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6" name="Text Box 42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7" name="Text Box 42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8" name="Text Box 42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89" name="Text Box 42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0" name="Text Box 42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1" name="Text Box 42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2" name="Text Box 42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3" name="Text Box 42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4" name="Text Box 42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5" name="Text Box 42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6" name="Text Box 43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7" name="Text Box 43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8" name="Text Box 43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699" name="Text Box 43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0" name="Text Box 43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1" name="Text Box 43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2" name="Text Box 43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3" name="Text Box 43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4" name="Text Box 43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5" name="Text Box 43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6" name="Text Box 43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7" name="Text Box 43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8" name="Text Box 43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09" name="Text Box 43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0" name="Text Box 43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1" name="Text Box 43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2" name="Text Box 43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3" name="Text Box 43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4" name="Text Box 43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5" name="Text Box 43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6" name="Text Box 43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7" name="Text Box 43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8" name="Text Box 43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19" name="Text Box 43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0" name="Text Box 43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1" name="Text Box 43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2" name="Text Box 43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3" name="Text Box 43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4" name="Text Box 43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5" name="Text Box 43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6" name="Text Box 43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7" name="Text Box 43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8" name="Text Box 43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29" name="Text Box 43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0" name="Text Box 43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1" name="Text Box 43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2" name="Text Box 43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3" name="Text Box 43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4" name="Text Box 43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5" name="Text Box 43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6" name="Text Box 43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7" name="Text Box 43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8" name="Text Box 43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39" name="Text Box 43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0" name="Text Box 43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1" name="Text Box 43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2" name="Text Box 43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3" name="Text Box 43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4" name="Text Box 43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5" name="Text Box 43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6" name="Text Box 43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7" name="Text Box 43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8" name="Text Box 43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49" name="Text Box 43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0" name="Text Box 43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1" name="Text Box 43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2" name="Text Box 43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3" name="Text Box 43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4" name="Text Box 43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5" name="Text Box 43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6" name="Text Box 43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7" name="Text Box 43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8" name="Text Box 43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59" name="Text Box 43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0" name="Text Box 43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1" name="Text Box 43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2" name="Text Box 43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3" name="Text Box 43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4" name="Text Box 43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5" name="Text Box 43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6" name="Text Box 43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7" name="Text Box 43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8" name="Text Box 43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69" name="Text Box 43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0" name="Text Box 43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1" name="Text Box 43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2" name="Text Box 43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3" name="Text Box 43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4" name="Text Box 43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5" name="Text Box 43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6" name="Text Box 43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7" name="Text Box 43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8" name="Text Box 43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79" name="Text Box 43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0" name="Text Box 43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1" name="Text Box 43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2" name="Text Box 43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3" name="Text Box 43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4" name="Text Box 43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5" name="Text Box 43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6" name="Text Box 43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7" name="Text Box 43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8" name="Text Box 43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89" name="Text Box 43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0" name="Text Box 43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1" name="Text Box 43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2" name="Text Box 43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3" name="Text Box 43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4" name="Text Box 43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5" name="Text Box 43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6" name="Text Box 44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7" name="Text Box 44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8" name="Text Box 44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799" name="Text Box 44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0" name="Text Box 44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1" name="Text Box 44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2" name="Text Box 44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3" name="Text Box 44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4" name="Text Box 44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5" name="Text Box 44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6" name="Text Box 44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7" name="Text Box 44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8" name="Text Box 44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09" name="Text Box 44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0" name="Text Box 44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1" name="Text Box 44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2" name="Text Box 44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3" name="Text Box 44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4" name="Text Box 44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5" name="Text Box 44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6" name="Text Box 44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7" name="Text Box 44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8" name="Text Box 44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19" name="Text Box 44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0" name="Text Box 44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1" name="Text Box 44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2" name="Text Box 44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3" name="Text Box 44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4" name="Text Box 44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5" name="Text Box 44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6" name="Text Box 44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7" name="Text Box 44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8" name="Text Box 44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29" name="Text Box 44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0" name="Text Box 44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1" name="Text Box 44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2" name="Text Box 44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3" name="Text Box 44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4" name="Text Box 44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5" name="Text Box 44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6" name="Text Box 44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7" name="Text Box 44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8" name="Text Box 44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39" name="Text Box 44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0" name="Text Box 44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1" name="Text Box 44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2" name="Text Box 44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3" name="Text Box 44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4" name="Text Box 44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5" name="Text Box 44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6" name="Text Box 44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7" name="Text Box 44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8" name="Text Box 44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49" name="Text Box 44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0" name="Text Box 44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1" name="Text Box 44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2" name="Text Box 44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3" name="Text Box 44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4" name="Text Box 44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5" name="Text Box 44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6" name="Text Box 44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7" name="Text Box 44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8" name="Text Box 44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59" name="Text Box 44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0" name="Text Box 44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1" name="Text Box 44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2" name="Text Box 44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3" name="Text Box 44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4" name="Text Box 44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5" name="Text Box 44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6" name="Text Box 44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7" name="Text Box 44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8" name="Text Box 44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69" name="Text Box 44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0" name="Text Box 44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1" name="Text Box 44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2" name="Text Box 44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3" name="Text Box 44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4" name="Text Box 44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5" name="Text Box 44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6" name="Text Box 44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7" name="Text Box 44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8" name="Text Box 44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79" name="Text Box 44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0" name="Text Box 44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1" name="Text Box 44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2" name="Text Box 44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3" name="Text Box 44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4" name="Text Box 44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5" name="Text Box 44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6" name="Text Box 44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7" name="Text Box 44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8" name="Text Box 44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89" name="Text Box 44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0" name="Text Box 44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1" name="Text Box 44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2" name="Text Box 44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3" name="Text Box 44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4" name="Text Box 44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5" name="Text Box 44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6" name="Text Box 45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7" name="Text Box 45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8" name="Text Box 45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899" name="Text Box 45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0" name="Text Box 45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1" name="Text Box 45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2" name="Text Box 45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3" name="Text Box 45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4" name="Text Box 45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5" name="Text Box 45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6" name="Text Box 45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7" name="Text Box 45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8" name="Text Box 45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09" name="Text Box 45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0" name="Text Box 45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1" name="Text Box 45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2" name="Text Box 45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3" name="Text Box 45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4" name="Text Box 45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5" name="Text Box 45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6" name="Text Box 45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7" name="Text Box 45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8" name="Text Box 45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19" name="Text Box 45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0" name="Text Box 45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1" name="Text Box 45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2" name="Text Box 45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3" name="Text Box 45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4" name="Text Box 45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5" name="Text Box 45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6" name="Text Box 45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7" name="Text Box 45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8" name="Text Box 45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29" name="Text Box 45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0" name="Text Box 45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1" name="Text Box 45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2" name="Text Box 45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3" name="Text Box 45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4" name="Text Box 45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5" name="Text Box 45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6" name="Text Box 45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7" name="Text Box 45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8" name="Text Box 45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39" name="Text Box 45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0" name="Text Box 45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1" name="Text Box 45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2" name="Text Box 45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3" name="Text Box 45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4" name="Text Box 45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5" name="Text Box 45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6" name="Text Box 45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7" name="Text Box 45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8" name="Text Box 45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49" name="Text Box 45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0" name="Text Box 45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1" name="Text Box 45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2" name="Text Box 45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3" name="Text Box 45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4" name="Text Box 45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5" name="Text Box 45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6" name="Text Box 45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7" name="Text Box 45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8" name="Text Box 45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59" name="Text Box 45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0" name="Text Box 45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1" name="Text Box 45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2" name="Text Box 45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3" name="Text Box 45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4" name="Text Box 45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5" name="Text Box 45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6" name="Text Box 45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7" name="Text Box 45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8" name="Text Box 45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69" name="Text Box 45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0" name="Text Box 45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1" name="Text Box 45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2" name="Text Box 45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3" name="Text Box 45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4" name="Text Box 45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5" name="Text Box 45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6" name="Text Box 45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7" name="Text Box 45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8" name="Text Box 45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79" name="Text Box 45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0" name="Text Box 45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1" name="Text Box 45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2" name="Text Box 45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3" name="Text Box 45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4" name="Text Box 45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5" name="Text Box 45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6" name="Text Box 45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7" name="Text Box 45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8" name="Text Box 45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89" name="Text Box 45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0" name="Text Box 45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1" name="Text Box 45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2" name="Text Box 45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3" name="Text Box 45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4" name="Text Box 45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5" name="Text Box 45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6" name="Text Box 46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7" name="Text Box 46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8" name="Text Box 46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1999" name="Text Box 46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0" name="Text Box 46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1" name="Text Box 46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2" name="Text Box 46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3" name="Text Box 46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4" name="Text Box 46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5" name="Text Box 46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6" name="Text Box 46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7" name="Text Box 46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8" name="Text Box 46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09" name="Text Box 46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0" name="Text Box 46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1" name="Text Box 46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2" name="Text Box 46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3" name="Text Box 46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4" name="Text Box 46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5" name="Text Box 46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6" name="Text Box 46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7" name="Text Box 46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8" name="Text Box 46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19" name="Text Box 46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0" name="Text Box 46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1" name="Text Box 46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2" name="Text Box 46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3" name="Text Box 46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4" name="Text Box 46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5" name="Text Box 46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6" name="Text Box 46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7" name="Text Box 46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8" name="Text Box 46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29" name="Text Box 46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0" name="Text Box 46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1" name="Text Box 46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2" name="Text Box 46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3" name="Text Box 46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4" name="Text Box 46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5" name="Text Box 46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6" name="Text Box 46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7" name="Text Box 46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8" name="Text Box 46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39" name="Text Box 46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0" name="Text Box 46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1" name="Text Box 46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2" name="Text Box 46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3" name="Text Box 46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4" name="Text Box 46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5" name="Text Box 46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6" name="Text Box 46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7" name="Text Box 46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8" name="Text Box 46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49" name="Text Box 46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0" name="Text Box 46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1" name="Text Box 46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2" name="Text Box 46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3" name="Text Box 46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4" name="Text Box 46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5" name="Text Box 46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6" name="Text Box 46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7" name="Text Box 46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8" name="Text Box 46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59" name="Text Box 46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0" name="Text Box 46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1" name="Text Box 46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2" name="Text Box 46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3" name="Text Box 46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4" name="Text Box 46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5" name="Text Box 46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6" name="Text Box 46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7" name="Text Box 46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8" name="Text Box 46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69" name="Text Box 46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0" name="Text Box 46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1" name="Text Box 46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2" name="Text Box 46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3" name="Text Box 46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4" name="Text Box 46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5" name="Text Box 46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6" name="Text Box 46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7" name="Text Box 46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8" name="Text Box 46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79" name="Text Box 46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0" name="Text Box 46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1" name="Text Box 46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2" name="Text Box 46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3" name="Text Box 46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4" name="Text Box 46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5" name="Text Box 46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6" name="Text Box 46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7" name="Text Box 46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8" name="Text Box 46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89" name="Text Box 46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0" name="Text Box 46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1" name="Text Box 46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2" name="Text Box 46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3" name="Text Box 46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4" name="Text Box 46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5" name="Text Box 46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6" name="Text Box 47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7" name="Text Box 47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8" name="Text Box 47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099" name="Text Box 47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0" name="Text Box 47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1" name="Text Box 47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2" name="Text Box 47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3" name="Text Box 47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4" name="Text Box 47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5" name="Text Box 47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6" name="Text Box 47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7" name="Text Box 47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8" name="Text Box 47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09" name="Text Box 47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0" name="Text Box 47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1" name="Text Box 47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2" name="Text Box 47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3" name="Text Box 47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4" name="Text Box 47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5" name="Text Box 47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6" name="Text Box 47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7" name="Text Box 47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8" name="Text Box 47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19" name="Text Box 47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0" name="Text Box 47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1" name="Text Box 47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2" name="Text Box 47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3" name="Text Box 47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4" name="Text Box 47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5" name="Text Box 47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6" name="Text Box 47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7" name="Text Box 47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8" name="Text Box 47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29" name="Text Box 47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0" name="Text Box 47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1" name="Text Box 47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2" name="Text Box 47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3" name="Text Box 47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4" name="Text Box 47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5" name="Text Box 47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6" name="Text Box 47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7" name="Text Box 47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8" name="Text Box 47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39" name="Text Box 47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0" name="Text Box 47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1" name="Text Box 47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2" name="Text Box 47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3" name="Text Box 47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4" name="Text Box 47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5" name="Text Box 47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6" name="Text Box 47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7" name="Text Box 47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8" name="Text Box 47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49" name="Text Box 47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0" name="Text Box 47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1" name="Text Box 47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2" name="Text Box 47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3" name="Text Box 47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4" name="Text Box 47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5" name="Text Box 47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6" name="Text Box 47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7" name="Text Box 47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8" name="Text Box 47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59" name="Text Box 47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0" name="Text Box 47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1" name="Text Box 47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2" name="Text Box 47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3" name="Text Box 47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4" name="Text Box 47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5" name="Text Box 47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6" name="Text Box 47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7" name="Text Box 47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8" name="Text Box 47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69" name="Text Box 47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0" name="Text Box 47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1" name="Text Box 47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2" name="Text Box 47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3" name="Text Box 47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4" name="Text Box 47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5" name="Text Box 47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6" name="Text Box 47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7" name="Text Box 47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8" name="Text Box 47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79" name="Text Box 47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0" name="Text Box 47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1" name="Text Box 47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2" name="Text Box 47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3" name="Text Box 47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4" name="Text Box 47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5" name="Text Box 47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6" name="Text Box 47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7" name="Text Box 47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8" name="Text Box 47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89" name="Text Box 47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0" name="Text Box 47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1" name="Text Box 47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2" name="Text Box 47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3" name="Text Box 47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4" name="Text Box 47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5" name="Text Box 47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6" name="Text Box 48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7" name="Text Box 48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8" name="Text Box 48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199" name="Text Box 48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0" name="Text Box 48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1" name="Text Box 48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2" name="Text Box 48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3" name="Text Box 48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4" name="Text Box 48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5" name="Text Box 48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6" name="Text Box 48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7" name="Text Box 48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8" name="Text Box 48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09" name="Text Box 48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0" name="Text Box 48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1" name="Text Box 48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2" name="Text Box 48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3" name="Text Box 48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4" name="Text Box 48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5" name="Text Box 48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6" name="Text Box 48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7" name="Text Box 48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8" name="Text Box 48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19" name="Text Box 48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0" name="Text Box 48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1" name="Text Box 48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2" name="Text Box 48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3" name="Text Box 48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4" name="Text Box 48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5" name="Text Box 48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6" name="Text Box 48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7" name="Text Box 48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8" name="Text Box 48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29" name="Text Box 48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0" name="Text Box 48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1" name="Text Box 48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2" name="Text Box 48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3" name="Text Box 48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4" name="Text Box 48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5" name="Text Box 48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6" name="Text Box 48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7" name="Text Box 48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8" name="Text Box 48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39" name="Text Box 48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0" name="Text Box 48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1" name="Text Box 48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2" name="Text Box 48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3" name="Text Box 48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4" name="Text Box 48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5" name="Text Box 48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6" name="Text Box 48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7" name="Text Box 48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8" name="Text Box 48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49" name="Text Box 48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0" name="Text Box 48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1" name="Text Box 48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2" name="Text Box 48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3" name="Text Box 48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4" name="Text Box 48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5" name="Text Box 48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6" name="Text Box 48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7" name="Text Box 48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8" name="Text Box 48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59" name="Text Box 48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0" name="Text Box 48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1" name="Text Box 48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2" name="Text Box 48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3" name="Text Box 48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4" name="Text Box 48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5" name="Text Box 48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6" name="Text Box 48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7" name="Text Box 48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8" name="Text Box 48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69" name="Text Box 48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0" name="Text Box 48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1" name="Text Box 48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2" name="Text Box 48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3" name="Text Box 48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4" name="Text Box 48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5" name="Text Box 48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6" name="Text Box 48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7" name="Text Box 48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8" name="Text Box 48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79" name="Text Box 48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0" name="Text Box 48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1" name="Text Box 48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2" name="Text Box 48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3" name="Text Box 48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4" name="Text Box 48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5" name="Text Box 48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6" name="Text Box 48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7" name="Text Box 48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8" name="Text Box 48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89" name="Text Box 48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0" name="Text Box 48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1" name="Text Box 48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2" name="Text Box 48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3" name="Text Box 48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4" name="Text Box 48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5" name="Text Box 48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6" name="Text Box 49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7" name="Text Box 49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8" name="Text Box 49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299" name="Text Box 49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0" name="Text Box 49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1" name="Text Box 49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2" name="Text Box 49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3" name="Text Box 49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4" name="Text Box 49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5" name="Text Box 49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6" name="Text Box 49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7" name="Text Box 49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8" name="Text Box 49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09" name="Text Box 49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0" name="Text Box 49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1" name="Text Box 49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2" name="Text Box 49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3" name="Text Box 49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4" name="Text Box 49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5" name="Text Box 49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6" name="Text Box 49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7" name="Text Box 49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8" name="Text Box 49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19" name="Text Box 49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0" name="Text Box 49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1" name="Text Box 49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2" name="Text Box 49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3" name="Text Box 49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4" name="Text Box 49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5" name="Text Box 49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6" name="Text Box 49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7" name="Text Box 49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8" name="Text Box 49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29" name="Text Box 49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0" name="Text Box 49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1" name="Text Box 49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2" name="Text Box 49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3" name="Text Box 49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4" name="Text Box 49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5" name="Text Box 49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6" name="Text Box 49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7" name="Text Box 49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8" name="Text Box 49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39" name="Text Box 49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0" name="Text Box 49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1" name="Text Box 49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2" name="Text Box 49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3" name="Text Box 49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4" name="Text Box 49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5" name="Text Box 49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6" name="Text Box 49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7" name="Text Box 49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8" name="Text Box 49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49" name="Text Box 49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0" name="Text Box 49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1" name="Text Box 49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2" name="Text Box 49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3" name="Text Box 49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4" name="Text Box 49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5" name="Text Box 49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6" name="Text Box 49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7" name="Text Box 49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8" name="Text Box 49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59" name="Text Box 49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0" name="Text Box 49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1" name="Text Box 49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2" name="Text Box 49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3" name="Text Box 49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4" name="Text Box 49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5" name="Text Box 49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6" name="Text Box 49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7" name="Text Box 49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8" name="Text Box 49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69" name="Text Box 49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0" name="Text Box 49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1" name="Text Box 49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2" name="Text Box 49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3" name="Text Box 49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4" name="Text Box 49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5" name="Text Box 49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6" name="Text Box 49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7" name="Text Box 49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8" name="Text Box 49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79" name="Text Box 49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0" name="Text Box 49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1" name="Text Box 49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2" name="Text Box 49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3" name="Text Box 49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4" name="Text Box 49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5" name="Text Box 49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6" name="Text Box 49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7" name="Text Box 49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8" name="Text Box 49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89" name="Text Box 49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0" name="Text Box 49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1" name="Text Box 49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2" name="Text Box 49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3" name="Text Box 49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4" name="Text Box 49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5" name="Text Box 49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6" name="Text Box 50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7" name="Text Box 50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8" name="Text Box 50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399" name="Text Box 50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0" name="Text Box 50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1" name="Text Box 50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2" name="Text Box 50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3" name="Text Box 50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4" name="Text Box 50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5" name="Text Box 50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6" name="Text Box 50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7" name="Text Box 50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8" name="Text Box 50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09" name="Text Box 50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0" name="Text Box 50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1" name="Text Box 50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2" name="Text Box 50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3" name="Text Box 50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4" name="Text Box 50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5" name="Text Box 50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6" name="Text Box 50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7" name="Text Box 50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8" name="Text Box 50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19" name="Text Box 50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0" name="Text Box 50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1" name="Text Box 50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2" name="Text Box 50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3" name="Text Box 50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4" name="Text Box 50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5" name="Text Box 50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6" name="Text Box 50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7" name="Text Box 50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8" name="Text Box 50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29" name="Text Box 50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0" name="Text Box 50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1" name="Text Box 50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2" name="Text Box 50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3" name="Text Box 50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4" name="Text Box 50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5" name="Text Box 50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6" name="Text Box 50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7" name="Text Box 50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8" name="Text Box 50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39" name="Text Box 50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0" name="Text Box 50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1" name="Text Box 50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2" name="Text Box 50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3" name="Text Box 50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4" name="Text Box 50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5" name="Text Box 50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6" name="Text Box 50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7" name="Text Box 50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8" name="Text Box 50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49" name="Text Box 50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0" name="Text Box 50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1" name="Text Box 50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2" name="Text Box 50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3" name="Text Box 50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4" name="Text Box 50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5" name="Text Box 50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6" name="Text Box 50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7" name="Text Box 50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8" name="Text Box 50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59" name="Text Box 50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0" name="Text Box 50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1" name="Text Box 50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2" name="Text Box 50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3" name="Text Box 50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4" name="Text Box 50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5" name="Text Box 50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6" name="Text Box 50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7" name="Text Box 50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8" name="Text Box 50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69" name="Text Box 50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0" name="Text Box 50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1" name="Text Box 50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2" name="Text Box 50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3" name="Text Box 50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4" name="Text Box 50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5" name="Text Box 50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6" name="Text Box 50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7" name="Text Box 50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8" name="Text Box 50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79" name="Text Box 50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0" name="Text Box 50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1" name="Text Box 50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2" name="Text Box 50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3" name="Text Box 50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4" name="Text Box 50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5" name="Text Box 50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6" name="Text Box 50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7" name="Text Box 50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8" name="Text Box 50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89" name="Text Box 50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0" name="Text Box 50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1" name="Text Box 50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2" name="Text Box 50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3" name="Text Box 50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4" name="Text Box 50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5" name="Text Box 50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6" name="Text Box 51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7" name="Text Box 51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8" name="Text Box 51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499" name="Text Box 51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0" name="Text Box 51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1" name="Text Box 51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2" name="Text Box 51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3" name="Text Box 51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4" name="Text Box 51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5" name="Text Box 51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6" name="Text Box 51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7" name="Text Box 51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8" name="Text Box 51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09" name="Text Box 51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0" name="Text Box 51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1" name="Text Box 51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2" name="Text Box 51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3" name="Text Box 51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4" name="Text Box 51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5" name="Text Box 51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6" name="Text Box 51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7" name="Text Box 51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8" name="Text Box 51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19" name="Text Box 51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0" name="Text Box 51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1" name="Text Box 51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2" name="Text Box 51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3" name="Text Box 51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4" name="Text Box 51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5" name="Text Box 51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6" name="Text Box 51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7" name="Text Box 51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8" name="Text Box 51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29" name="Text Box 51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0" name="Text Box 51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1" name="Text Box 51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2" name="Text Box 51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3" name="Text Box 51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4" name="Text Box 51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5" name="Text Box 51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6" name="Text Box 51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7" name="Text Box 51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8" name="Text Box 51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39" name="Text Box 51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0" name="Text Box 51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1" name="Text Box 51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2" name="Text Box 51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3" name="Text Box 51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4" name="Text Box 51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5" name="Text Box 51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6" name="Text Box 51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7" name="Text Box 51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8" name="Text Box 51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49" name="Text Box 51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0" name="Text Box 51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1" name="Text Box 51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2" name="Text Box 51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3" name="Text Box 51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4" name="Text Box 51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5" name="Text Box 51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6" name="Text Box 51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7" name="Text Box 51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8" name="Text Box 51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59" name="Text Box 51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0" name="Text Box 51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1" name="Text Box 51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2" name="Text Box 51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3" name="Text Box 51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4" name="Text Box 51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5" name="Text Box 51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6" name="Text Box 51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7" name="Text Box 51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8" name="Text Box 51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69" name="Text Box 51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0" name="Text Box 51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1" name="Text Box 51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2" name="Text Box 51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3" name="Text Box 51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4" name="Text Box 51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5" name="Text Box 51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6" name="Text Box 51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7" name="Text Box 51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8" name="Text Box 51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79" name="Text Box 51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0" name="Text Box 51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1" name="Text Box 51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2" name="Text Box 51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3" name="Text Box 51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4" name="Text Box 51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5" name="Text Box 51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6" name="Text Box 51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7" name="Text Box 51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8" name="Text Box 51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89" name="Text Box 51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0" name="Text Box 51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1" name="Text Box 51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2" name="Text Box 51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3" name="Text Box 51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4" name="Text Box 51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5" name="Text Box 51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6" name="Text Box 52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7" name="Text Box 52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8" name="Text Box 52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599" name="Text Box 52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0" name="Text Box 52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1" name="Text Box 52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2" name="Text Box 52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3" name="Text Box 52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4" name="Text Box 52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5" name="Text Box 52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6" name="Text Box 52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7" name="Text Box 52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8" name="Text Box 52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09" name="Text Box 52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0" name="Text Box 52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1" name="Text Box 52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2" name="Text Box 52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3" name="Text Box 52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4" name="Text Box 52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5" name="Text Box 52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6" name="Text Box 52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7" name="Text Box 52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8" name="Text Box 52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19" name="Text Box 52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0" name="Text Box 52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1" name="Text Box 52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2" name="Text Box 52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3" name="Text Box 52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4" name="Text Box 52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5" name="Text Box 52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6" name="Text Box 52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7" name="Text Box 52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8" name="Text Box 52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29" name="Text Box 52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0" name="Text Box 52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1" name="Text Box 52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2" name="Text Box 52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3" name="Text Box 52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4" name="Text Box 52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5" name="Text Box 52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6" name="Text Box 52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7" name="Text Box 52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8" name="Text Box 52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39" name="Text Box 52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0" name="Text Box 52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1" name="Text Box 52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2" name="Text Box 52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3" name="Text Box 52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4" name="Text Box 52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5" name="Text Box 52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6" name="Text Box 52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7" name="Text Box 52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8" name="Text Box 52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49" name="Text Box 52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0" name="Text Box 52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1" name="Text Box 52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2" name="Text Box 52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3" name="Text Box 52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4" name="Text Box 52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5" name="Text Box 52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6" name="Text Box 52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7" name="Text Box 52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8" name="Text Box 52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59" name="Text Box 52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0" name="Text Box 52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1" name="Text Box 52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2" name="Text Box 52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3" name="Text Box 52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4" name="Text Box 52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5" name="Text Box 52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6" name="Text Box 52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7" name="Text Box 52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8" name="Text Box 52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69" name="Text Box 52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0" name="Text Box 52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1" name="Text Box 52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2" name="Text Box 52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3" name="Text Box 52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4" name="Text Box 52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5" name="Text Box 52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6" name="Text Box 52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7" name="Text Box 52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8" name="Text Box 52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79" name="Text Box 52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0" name="Text Box 52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1" name="Text Box 52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2" name="Text Box 52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3" name="Text Box 52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4" name="Text Box 52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5" name="Text Box 52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6" name="Text Box 52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7" name="Text Box 52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8" name="Text Box 52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89" name="Text Box 52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0" name="Text Box 52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1" name="Text Box 52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2" name="Text Box 52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3" name="Text Box 52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4" name="Text Box 52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5" name="Text Box 52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6" name="Text Box 53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7" name="Text Box 53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8" name="Text Box 53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699" name="Text Box 53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0" name="Text Box 53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1" name="Text Box 53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2" name="Text Box 53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3" name="Text Box 53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4" name="Text Box 530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5" name="Text Box 530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6" name="Text Box 531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7" name="Text Box 531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8" name="Text Box 531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09" name="Text Box 531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0" name="Text Box 531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1" name="Text Box 531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2" name="Text Box 531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3" name="Text Box 531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4" name="Text Box 531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5" name="Text Box 531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6" name="Text Box 532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7" name="Text Box 532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8" name="Text Box 532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19" name="Text Box 532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0" name="Text Box 532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1" name="Text Box 532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2" name="Text Box 532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3" name="Text Box 532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4" name="Text Box 532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5" name="Text Box 532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6" name="Text Box 533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7" name="Text Box 533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8" name="Text Box 533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29" name="Text Box 533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0" name="Text Box 533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1" name="Text Box 533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2" name="Text Box 533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3" name="Text Box 533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4" name="Text Box 533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5" name="Text Box 533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6" name="Text Box 534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7" name="Text Box 534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8" name="Text Box 534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39" name="Text Box 534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0" name="Text Box 534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1" name="Text Box 534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2" name="Text Box 534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3" name="Text Box 534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4" name="Text Box 534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5" name="Text Box 534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6" name="Text Box 535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7" name="Text Box 535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8" name="Text Box 535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49" name="Text Box 535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0" name="Text Box 535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1" name="Text Box 535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2" name="Text Box 535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3" name="Text Box 535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4" name="Text Box 535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5" name="Text Box 535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6" name="Text Box 536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7" name="Text Box 536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8" name="Text Box 536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59" name="Text Box 536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0" name="Text Box 536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1" name="Text Box 536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2" name="Text Box 536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3" name="Text Box 536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4" name="Text Box 536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5" name="Text Box 536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6" name="Text Box 537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7" name="Text Box 537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8" name="Text Box 537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69" name="Text Box 537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0" name="Text Box 537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1" name="Text Box 537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2" name="Text Box 537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3" name="Text Box 537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4" name="Text Box 537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5" name="Text Box 537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6" name="Text Box 538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7" name="Text Box 538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8" name="Text Box 538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79" name="Text Box 538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0" name="Text Box 538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1" name="Text Box 538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2" name="Text Box 538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3" name="Text Box 538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4" name="Text Box 538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5" name="Text Box 538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6" name="Text Box 539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7" name="Text Box 539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8" name="Text Box 539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89" name="Text Box 539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0" name="Text Box 539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1" name="Text Box 539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2" name="Text Box 539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3" name="Text Box 539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4" name="Text Box 5398"/>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5" name="Text Box 5399"/>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6" name="Text Box 5400"/>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7" name="Text Box 5401"/>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8" name="Text Box 5402"/>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799" name="Text Box 5403"/>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00" name="Text Box 5404"/>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01" name="Text Box 5405"/>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02" name="Text Box 5406"/>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19049</xdr:rowOff>
    </xdr:to>
    <xdr:sp macro="" textlink="">
      <xdr:nvSpPr>
        <xdr:cNvPr id="2803" name="Text Box 5407"/>
        <xdr:cNvSpPr txBox="1">
          <a:spLocks noChangeArrowheads="1"/>
        </xdr:cNvSpPr>
      </xdr:nvSpPr>
      <xdr:spPr bwMode="auto">
        <a:xfrm>
          <a:off x="4686300" y="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4"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5"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6"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7"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8"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9"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0"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1"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2"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3"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4"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5"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6"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7"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8"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9"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0"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1"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2"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3"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4"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5"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0"/>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34</v>
      </c>
    </row>
    <row r="2" spans="1:5" ht="15" customHeight="1" x14ac:dyDescent="0.2">
      <c r="A2" s="36" t="s">
        <v>35</v>
      </c>
      <c r="B2" s="36"/>
      <c r="C2" s="36"/>
      <c r="D2" s="36"/>
      <c r="E2" s="36"/>
    </row>
    <row r="3" spans="1:5" ht="15" customHeight="1" x14ac:dyDescent="0.2">
      <c r="A3" s="36" t="s">
        <v>36</v>
      </c>
      <c r="B3" s="36"/>
      <c r="C3" s="36"/>
      <c r="D3" s="36"/>
      <c r="E3" s="36"/>
    </row>
    <row r="4" spans="1:5" ht="15" customHeight="1" x14ac:dyDescent="0.2">
      <c r="A4" s="37" t="s">
        <v>37</v>
      </c>
      <c r="B4" s="37"/>
      <c r="C4" s="37"/>
      <c r="D4" s="37"/>
      <c r="E4" s="37"/>
    </row>
    <row r="5" spans="1:5" ht="15" customHeight="1" x14ac:dyDescent="0.2">
      <c r="A5" s="37"/>
      <c r="B5" s="37"/>
      <c r="C5" s="37"/>
      <c r="D5" s="37"/>
      <c r="E5" s="37"/>
    </row>
    <row r="6" spans="1:5" ht="15" customHeight="1" x14ac:dyDescent="0.2">
      <c r="A6" s="37"/>
      <c r="B6" s="37"/>
      <c r="C6" s="37"/>
      <c r="D6" s="37"/>
      <c r="E6" s="37"/>
    </row>
    <row r="7" spans="1:5" ht="15" customHeight="1" x14ac:dyDescent="0.2">
      <c r="A7" s="37"/>
      <c r="B7" s="37"/>
      <c r="C7" s="37"/>
      <c r="D7" s="37"/>
      <c r="E7" s="37"/>
    </row>
    <row r="8" spans="1:5" ht="15" customHeight="1" x14ac:dyDescent="0.2">
      <c r="A8" s="37"/>
      <c r="B8" s="37"/>
      <c r="C8" s="37"/>
      <c r="D8" s="37"/>
      <c r="E8" s="37"/>
    </row>
    <row r="9" spans="1:5" ht="15" customHeight="1" x14ac:dyDescent="0.2">
      <c r="A9" s="37"/>
      <c r="B9" s="37"/>
      <c r="C9" s="37"/>
      <c r="D9" s="37"/>
      <c r="E9" s="37"/>
    </row>
    <row r="10" spans="1:5" ht="15" customHeight="1" x14ac:dyDescent="0.2">
      <c r="A10" s="37"/>
      <c r="B10" s="37"/>
      <c r="C10" s="37"/>
      <c r="D10" s="37"/>
      <c r="E10" s="37"/>
    </row>
    <row r="11" spans="1:5" ht="15" customHeight="1" x14ac:dyDescent="0.2">
      <c r="A11" s="38"/>
      <c r="B11" s="39"/>
      <c r="C11" s="38"/>
      <c r="D11" s="38"/>
      <c r="E11" s="38"/>
    </row>
    <row r="12" spans="1:5" ht="15" customHeight="1" x14ac:dyDescent="0.25">
      <c r="A12" s="40" t="s">
        <v>1</v>
      </c>
      <c r="B12" s="41"/>
      <c r="C12" s="42"/>
      <c r="D12" s="42"/>
      <c r="E12" s="42"/>
    </row>
    <row r="13" spans="1:5" ht="15" customHeight="1" x14ac:dyDescent="0.2">
      <c r="A13" s="43" t="s">
        <v>38</v>
      </c>
      <c r="B13" s="42"/>
      <c r="C13" s="42"/>
      <c r="D13" s="42"/>
      <c r="E13" s="44" t="s">
        <v>39</v>
      </c>
    </row>
    <row r="14" spans="1:5" ht="15" customHeight="1" x14ac:dyDescent="0.25">
      <c r="A14" s="45"/>
      <c r="B14" s="46"/>
      <c r="C14" s="47"/>
      <c r="D14" s="47"/>
      <c r="E14" s="48"/>
    </row>
    <row r="15" spans="1:5" ht="15" customHeight="1" x14ac:dyDescent="0.2">
      <c r="B15" s="49" t="s">
        <v>40</v>
      </c>
      <c r="C15" s="49" t="s">
        <v>41</v>
      </c>
      <c r="D15" s="50" t="s">
        <v>42</v>
      </c>
      <c r="E15" s="51" t="s">
        <v>43</v>
      </c>
    </row>
    <row r="16" spans="1:5" ht="15" customHeight="1" x14ac:dyDescent="0.2">
      <c r="B16" s="52">
        <v>107117968</v>
      </c>
      <c r="C16" s="53"/>
      <c r="D16" s="54" t="s">
        <v>44</v>
      </c>
      <c r="E16" s="55">
        <v>427806.02</v>
      </c>
    </row>
    <row r="17" spans="1:5" ht="15" customHeight="1" x14ac:dyDescent="0.2">
      <c r="B17" s="52">
        <v>107517969</v>
      </c>
      <c r="C17" s="53"/>
      <c r="D17" s="54" t="s">
        <v>44</v>
      </c>
      <c r="E17" s="55">
        <v>7272702.3499999996</v>
      </c>
    </row>
    <row r="18" spans="1:5" ht="15" customHeight="1" x14ac:dyDescent="0.2">
      <c r="B18" s="56"/>
      <c r="C18" s="57" t="s">
        <v>45</v>
      </c>
      <c r="D18" s="58"/>
      <c r="E18" s="59">
        <f>SUM(E16:E17)</f>
        <v>7700508.3699999992</v>
      </c>
    </row>
    <row r="19" spans="1:5" ht="15" customHeight="1" x14ac:dyDescent="0.2"/>
    <row r="20" spans="1:5" ht="15" customHeight="1" x14ac:dyDescent="0.25">
      <c r="A20" s="60" t="s">
        <v>16</v>
      </c>
      <c r="B20" s="47"/>
      <c r="C20" s="47"/>
      <c r="D20" s="47"/>
      <c r="E20" s="47"/>
    </row>
    <row r="21" spans="1:5" ht="15" customHeight="1" x14ac:dyDescent="0.2">
      <c r="A21" s="61" t="s">
        <v>46</v>
      </c>
      <c r="B21" s="47"/>
      <c r="C21" s="47"/>
      <c r="D21" s="47"/>
      <c r="E21" s="62" t="s">
        <v>47</v>
      </c>
    </row>
    <row r="22" spans="1:5" ht="15" customHeight="1" x14ac:dyDescent="0.2"/>
    <row r="23" spans="1:5" ht="15" customHeight="1" x14ac:dyDescent="0.2">
      <c r="C23" s="49" t="s">
        <v>41</v>
      </c>
      <c r="D23" s="50" t="s">
        <v>42</v>
      </c>
      <c r="E23" s="51" t="s">
        <v>43</v>
      </c>
    </row>
    <row r="24" spans="1:5" ht="15" customHeight="1" x14ac:dyDescent="0.2">
      <c r="C24" s="63"/>
      <c r="D24" s="54" t="s">
        <v>48</v>
      </c>
      <c r="E24" s="55">
        <v>7700508.3700000001</v>
      </c>
    </row>
    <row r="25" spans="1:5" ht="15" customHeight="1" x14ac:dyDescent="0.2">
      <c r="C25" s="57" t="s">
        <v>45</v>
      </c>
      <c r="D25" s="58"/>
      <c r="E25" s="59">
        <f>SUM(E24:E24)</f>
        <v>7700508.3700000001</v>
      </c>
    </row>
    <row r="26" spans="1:5" ht="15" customHeight="1" x14ac:dyDescent="0.25">
      <c r="A26" s="35"/>
    </row>
    <row r="27" spans="1:5" ht="15" customHeight="1" x14ac:dyDescent="0.2"/>
    <row r="28" spans="1:5" ht="15" customHeight="1" x14ac:dyDescent="0.25">
      <c r="A28" s="35" t="s">
        <v>49</v>
      </c>
    </row>
    <row r="29" spans="1:5" ht="15" customHeight="1" x14ac:dyDescent="0.2">
      <c r="A29" s="36" t="s">
        <v>35</v>
      </c>
      <c r="B29" s="36"/>
      <c r="C29" s="36"/>
      <c r="D29" s="36"/>
      <c r="E29" s="36"/>
    </row>
    <row r="30" spans="1:5" ht="15" customHeight="1" x14ac:dyDescent="0.2">
      <c r="A30" s="36" t="s">
        <v>36</v>
      </c>
      <c r="B30" s="36"/>
      <c r="C30" s="36"/>
      <c r="D30" s="36"/>
      <c r="E30" s="36"/>
    </row>
    <row r="31" spans="1:5" ht="15" customHeight="1" x14ac:dyDescent="0.2">
      <c r="A31" s="37" t="s">
        <v>50</v>
      </c>
      <c r="B31" s="37"/>
      <c r="C31" s="37"/>
      <c r="D31" s="37"/>
      <c r="E31" s="37"/>
    </row>
    <row r="32" spans="1:5" ht="15" customHeight="1" x14ac:dyDescent="0.2">
      <c r="A32" s="37"/>
      <c r="B32" s="37"/>
      <c r="C32" s="37"/>
      <c r="D32" s="37"/>
      <c r="E32" s="37"/>
    </row>
    <row r="33" spans="1:5" ht="15" customHeight="1" x14ac:dyDescent="0.2">
      <c r="A33" s="37"/>
      <c r="B33" s="37"/>
      <c r="C33" s="37"/>
      <c r="D33" s="37"/>
      <c r="E33" s="37"/>
    </row>
    <row r="34" spans="1:5" ht="15" customHeight="1" x14ac:dyDescent="0.2">
      <c r="A34" s="37"/>
      <c r="B34" s="37"/>
      <c r="C34" s="37"/>
      <c r="D34" s="37"/>
      <c r="E34" s="37"/>
    </row>
    <row r="35" spans="1:5" ht="15" customHeight="1" x14ac:dyDescent="0.2">
      <c r="A35" s="37"/>
      <c r="B35" s="37"/>
      <c r="C35" s="37"/>
      <c r="D35" s="37"/>
      <c r="E35" s="37"/>
    </row>
    <row r="36" spans="1:5" ht="15" customHeight="1" x14ac:dyDescent="0.2">
      <c r="A36" s="37"/>
      <c r="B36" s="37"/>
      <c r="C36" s="37"/>
      <c r="D36" s="37"/>
      <c r="E36" s="37"/>
    </row>
    <row r="37" spans="1:5" ht="15" customHeight="1" x14ac:dyDescent="0.2">
      <c r="A37" s="37"/>
      <c r="B37" s="37"/>
      <c r="C37" s="37"/>
      <c r="D37" s="37"/>
      <c r="E37" s="37"/>
    </row>
    <row r="38" spans="1:5" ht="15" customHeight="1" x14ac:dyDescent="0.2">
      <c r="A38" s="38"/>
      <c r="B38" s="39"/>
      <c r="C38" s="38"/>
      <c r="D38" s="38"/>
      <c r="E38" s="38"/>
    </row>
    <row r="39" spans="1:5" ht="15" customHeight="1" x14ac:dyDescent="0.25">
      <c r="A39" s="40" t="s">
        <v>1</v>
      </c>
      <c r="B39" s="41"/>
      <c r="C39" s="42"/>
      <c r="D39" s="42"/>
      <c r="E39" s="42"/>
    </row>
    <row r="40" spans="1:5" ht="15" customHeight="1" x14ac:dyDescent="0.2">
      <c r="A40" s="43" t="s">
        <v>38</v>
      </c>
      <c r="B40" s="42"/>
      <c r="C40" s="42"/>
      <c r="D40" s="42"/>
      <c r="E40" s="44" t="s">
        <v>39</v>
      </c>
    </row>
    <row r="41" spans="1:5" ht="15" customHeight="1" x14ac:dyDescent="0.25">
      <c r="A41" s="45"/>
      <c r="B41" s="46"/>
      <c r="C41" s="47"/>
      <c r="D41" s="47"/>
      <c r="E41" s="48"/>
    </row>
    <row r="42" spans="1:5" ht="15" customHeight="1" x14ac:dyDescent="0.2">
      <c r="B42" s="49" t="s">
        <v>40</v>
      </c>
      <c r="C42" s="49" t="s">
        <v>41</v>
      </c>
      <c r="D42" s="50" t="s">
        <v>42</v>
      </c>
      <c r="E42" s="51" t="s">
        <v>43</v>
      </c>
    </row>
    <row r="43" spans="1:5" ht="15" customHeight="1" x14ac:dyDescent="0.2">
      <c r="B43" s="52">
        <v>107117968</v>
      </c>
      <c r="C43" s="53"/>
      <c r="D43" s="54" t="s">
        <v>44</v>
      </c>
      <c r="E43" s="55">
        <v>4975378.6100000003</v>
      </c>
    </row>
    <row r="44" spans="1:5" ht="15" customHeight="1" x14ac:dyDescent="0.2">
      <c r="B44" s="52">
        <v>107517969</v>
      </c>
      <c r="C44" s="53"/>
      <c r="D44" s="54" t="s">
        <v>44</v>
      </c>
      <c r="E44" s="55">
        <v>84581436.450000003</v>
      </c>
    </row>
    <row r="45" spans="1:5" ht="15" customHeight="1" x14ac:dyDescent="0.2">
      <c r="B45" s="56"/>
      <c r="C45" s="57" t="s">
        <v>45</v>
      </c>
      <c r="D45" s="58"/>
      <c r="E45" s="59">
        <f>SUM(E43:E44)</f>
        <v>89556815.060000002</v>
      </c>
    </row>
    <row r="46" spans="1:5" ht="15" customHeight="1" x14ac:dyDescent="0.2"/>
    <row r="47" spans="1:5" ht="15" customHeight="1" x14ac:dyDescent="0.25">
      <c r="A47" s="60" t="s">
        <v>16</v>
      </c>
      <c r="B47" s="47"/>
      <c r="C47" s="47"/>
      <c r="D47" s="47"/>
      <c r="E47" s="47"/>
    </row>
    <row r="48" spans="1:5" ht="15" customHeight="1" x14ac:dyDescent="0.2">
      <c r="A48" s="61" t="s">
        <v>46</v>
      </c>
      <c r="B48" s="47"/>
      <c r="C48" s="47"/>
      <c r="D48" s="47"/>
      <c r="E48" s="62" t="s">
        <v>47</v>
      </c>
    </row>
    <row r="49" spans="1:5" ht="15" customHeight="1" x14ac:dyDescent="0.2"/>
    <row r="50" spans="1:5" ht="15" customHeight="1" x14ac:dyDescent="0.2">
      <c r="C50" s="49" t="s">
        <v>41</v>
      </c>
      <c r="D50" s="50" t="s">
        <v>42</v>
      </c>
      <c r="E50" s="51" t="s">
        <v>43</v>
      </c>
    </row>
    <row r="51" spans="1:5" ht="15" customHeight="1" x14ac:dyDescent="0.2">
      <c r="C51" s="63"/>
      <c r="D51" s="54" t="s">
        <v>48</v>
      </c>
      <c r="E51" s="55">
        <v>89556815.060000002</v>
      </c>
    </row>
    <row r="52" spans="1:5" ht="15" customHeight="1" x14ac:dyDescent="0.2">
      <c r="C52" s="57" t="s">
        <v>45</v>
      </c>
      <c r="D52" s="58"/>
      <c r="E52" s="59">
        <f>SUM(E51:E51)</f>
        <v>89556815.060000002</v>
      </c>
    </row>
    <row r="53" spans="1:5" ht="15" customHeight="1" x14ac:dyDescent="0.2"/>
    <row r="54" spans="1:5" ht="15" customHeight="1" x14ac:dyDescent="0.25">
      <c r="A54" s="35" t="s">
        <v>51</v>
      </c>
    </row>
    <row r="55" spans="1:5" ht="15" customHeight="1" x14ac:dyDescent="0.2">
      <c r="A55" s="36" t="s">
        <v>35</v>
      </c>
      <c r="B55" s="36"/>
      <c r="C55" s="36"/>
      <c r="D55" s="36"/>
      <c r="E55" s="36"/>
    </row>
    <row r="56" spans="1:5" ht="15" customHeight="1" x14ac:dyDescent="0.2">
      <c r="A56" s="64" t="s">
        <v>52</v>
      </c>
      <c r="B56" s="64"/>
      <c r="C56" s="64"/>
      <c r="D56" s="64"/>
      <c r="E56" s="64"/>
    </row>
    <row r="57" spans="1:5" ht="15" customHeight="1" x14ac:dyDescent="0.2">
      <c r="A57" s="64"/>
      <c r="B57" s="64"/>
      <c r="C57" s="64"/>
      <c r="D57" s="64"/>
      <c r="E57" s="64"/>
    </row>
    <row r="58" spans="1:5" ht="15" customHeight="1" x14ac:dyDescent="0.2">
      <c r="A58" s="64"/>
      <c r="B58" s="64"/>
      <c r="C58" s="64"/>
      <c r="D58" s="64"/>
      <c r="E58" s="64"/>
    </row>
    <row r="59" spans="1:5" ht="15" customHeight="1" x14ac:dyDescent="0.2">
      <c r="A59" s="64"/>
      <c r="B59" s="64"/>
      <c r="C59" s="64"/>
      <c r="D59" s="64"/>
      <c r="E59" s="64"/>
    </row>
    <row r="60" spans="1:5" ht="15" customHeight="1" x14ac:dyDescent="0.2">
      <c r="A60" s="64"/>
      <c r="B60" s="64"/>
      <c r="C60" s="64"/>
      <c r="D60" s="64"/>
      <c r="E60" s="64"/>
    </row>
    <row r="61" spans="1:5" ht="15" customHeight="1" x14ac:dyDescent="0.2">
      <c r="A61" s="64"/>
      <c r="B61" s="64"/>
      <c r="C61" s="64"/>
      <c r="D61" s="64"/>
      <c r="E61" s="64"/>
    </row>
    <row r="62" spans="1:5" ht="15" customHeight="1" x14ac:dyDescent="0.2">
      <c r="A62" s="64"/>
      <c r="B62" s="64"/>
      <c r="C62" s="64"/>
      <c r="D62" s="64"/>
      <c r="E62" s="64"/>
    </row>
    <row r="63" spans="1:5" ht="15" customHeight="1" x14ac:dyDescent="0.2">
      <c r="A63" s="64"/>
      <c r="B63" s="64"/>
      <c r="C63" s="64"/>
      <c r="D63" s="64"/>
      <c r="E63" s="64"/>
    </row>
    <row r="64" spans="1:5" ht="15" customHeight="1" x14ac:dyDescent="0.2">
      <c r="A64" s="38"/>
      <c r="B64" s="39"/>
      <c r="C64" s="38"/>
      <c r="D64" s="38"/>
      <c r="E64" s="38"/>
    </row>
    <row r="65" spans="1:5" ht="15" customHeight="1" x14ac:dyDescent="0.25">
      <c r="A65" s="40" t="s">
        <v>1</v>
      </c>
      <c r="B65" s="41"/>
      <c r="C65" s="42"/>
      <c r="D65" s="42"/>
      <c r="E65" s="42"/>
    </row>
    <row r="66" spans="1:5" ht="15" customHeight="1" x14ac:dyDescent="0.2">
      <c r="A66" s="43" t="s">
        <v>38</v>
      </c>
      <c r="B66" s="42"/>
      <c r="C66" s="42"/>
      <c r="D66" s="42"/>
      <c r="E66" s="44" t="s">
        <v>53</v>
      </c>
    </row>
    <row r="67" spans="1:5" ht="15" customHeight="1" x14ac:dyDescent="0.25">
      <c r="A67" s="45"/>
      <c r="B67" s="46"/>
      <c r="C67" s="47"/>
      <c r="D67" s="47"/>
      <c r="E67" s="48"/>
    </row>
    <row r="68" spans="1:5" ht="15" customHeight="1" x14ac:dyDescent="0.2">
      <c r="B68" s="49" t="s">
        <v>40</v>
      </c>
      <c r="C68" s="49" t="s">
        <v>41</v>
      </c>
      <c r="D68" s="50" t="s">
        <v>42</v>
      </c>
      <c r="E68" s="51" t="s">
        <v>43</v>
      </c>
    </row>
    <row r="69" spans="1:5" ht="15" customHeight="1" x14ac:dyDescent="0.2">
      <c r="B69" s="52">
        <v>106515974</v>
      </c>
      <c r="C69" s="53"/>
      <c r="D69" s="54" t="s">
        <v>44</v>
      </c>
      <c r="E69" s="55">
        <v>964947.16</v>
      </c>
    </row>
    <row r="70" spans="1:5" ht="15" customHeight="1" x14ac:dyDescent="0.2">
      <c r="B70" s="56"/>
      <c r="C70" s="57" t="s">
        <v>45</v>
      </c>
      <c r="D70" s="58"/>
      <c r="E70" s="59">
        <f>SUM(E69:E69)</f>
        <v>964947.16</v>
      </c>
    </row>
    <row r="71" spans="1:5" ht="15" customHeight="1" x14ac:dyDescent="0.2"/>
    <row r="72" spans="1:5" ht="15" customHeight="1" x14ac:dyDescent="0.25">
      <c r="A72" s="60" t="s">
        <v>16</v>
      </c>
      <c r="B72" s="47"/>
      <c r="C72" s="47"/>
      <c r="D72" s="47"/>
      <c r="E72" s="47"/>
    </row>
    <row r="73" spans="1:5" ht="15" customHeight="1" x14ac:dyDescent="0.2">
      <c r="A73" s="61" t="s">
        <v>46</v>
      </c>
      <c r="B73" s="47"/>
      <c r="C73" s="47"/>
      <c r="D73" s="47"/>
      <c r="E73" s="62" t="s">
        <v>47</v>
      </c>
    </row>
    <row r="74" spans="1:5" ht="15" customHeight="1" x14ac:dyDescent="0.2"/>
    <row r="75" spans="1:5" ht="15" customHeight="1" x14ac:dyDescent="0.2">
      <c r="C75" s="49" t="s">
        <v>41</v>
      </c>
      <c r="D75" s="50" t="s">
        <v>42</v>
      </c>
      <c r="E75" s="51" t="s">
        <v>43</v>
      </c>
    </row>
    <row r="76" spans="1:5" ht="15" customHeight="1" x14ac:dyDescent="0.2">
      <c r="C76" s="63"/>
      <c r="D76" s="54" t="s">
        <v>48</v>
      </c>
      <c r="E76" s="55">
        <v>816253.25</v>
      </c>
    </row>
    <row r="77" spans="1:5" ht="15" customHeight="1" x14ac:dyDescent="0.2">
      <c r="C77" s="57" t="s">
        <v>45</v>
      </c>
      <c r="D77" s="58"/>
      <c r="E77" s="59">
        <f>SUM(E76:E76)</f>
        <v>816253.25</v>
      </c>
    </row>
    <row r="78" spans="1:5" ht="15" customHeight="1" x14ac:dyDescent="0.2"/>
    <row r="79" spans="1:5" ht="15" customHeight="1" x14ac:dyDescent="0.2">
      <c r="C79" s="65" t="s">
        <v>41</v>
      </c>
      <c r="D79" s="66" t="s">
        <v>54</v>
      </c>
      <c r="E79" s="65" t="s">
        <v>43</v>
      </c>
    </row>
    <row r="80" spans="1:5" ht="15" customHeight="1" x14ac:dyDescent="0.2">
      <c r="C80" s="67">
        <v>6409</v>
      </c>
      <c r="D80" s="68" t="s">
        <v>55</v>
      </c>
      <c r="E80" s="55">
        <v>148693.91</v>
      </c>
    </row>
    <row r="81" spans="1:5" ht="15" customHeight="1" x14ac:dyDescent="0.2">
      <c r="C81" s="69" t="s">
        <v>45</v>
      </c>
      <c r="D81" s="70"/>
      <c r="E81" s="71">
        <f>SUM(E80:E80)</f>
        <v>148693.91</v>
      </c>
    </row>
    <row r="82" spans="1:5" ht="15" customHeight="1" x14ac:dyDescent="0.2"/>
    <row r="83" spans="1:5" ht="15" customHeight="1" x14ac:dyDescent="0.2"/>
    <row r="84" spans="1:5" ht="15" customHeight="1" x14ac:dyDescent="0.25">
      <c r="A84" s="35" t="s">
        <v>56</v>
      </c>
    </row>
    <row r="85" spans="1:5" ht="15" customHeight="1" x14ac:dyDescent="0.2">
      <c r="A85" s="36" t="s">
        <v>35</v>
      </c>
      <c r="B85" s="36"/>
      <c r="C85" s="36"/>
      <c r="D85" s="36"/>
      <c r="E85" s="36"/>
    </row>
    <row r="86" spans="1:5" ht="15" customHeight="1" x14ac:dyDescent="0.2">
      <c r="A86" s="64" t="s">
        <v>57</v>
      </c>
      <c r="B86" s="64"/>
      <c r="C86" s="64"/>
      <c r="D86" s="64"/>
      <c r="E86" s="64"/>
    </row>
    <row r="87" spans="1:5" ht="15" customHeight="1" x14ac:dyDescent="0.2">
      <c r="A87" s="64"/>
      <c r="B87" s="64"/>
      <c r="C87" s="64"/>
      <c r="D87" s="64"/>
      <c r="E87" s="64"/>
    </row>
    <row r="88" spans="1:5" ht="15" customHeight="1" x14ac:dyDescent="0.2">
      <c r="A88" s="64"/>
      <c r="B88" s="64"/>
      <c r="C88" s="64"/>
      <c r="D88" s="64"/>
      <c r="E88" s="64"/>
    </row>
    <row r="89" spans="1:5" ht="15" customHeight="1" x14ac:dyDescent="0.2">
      <c r="A89" s="64"/>
      <c r="B89" s="64"/>
      <c r="C89" s="64"/>
      <c r="D89" s="64"/>
      <c r="E89" s="64"/>
    </row>
    <row r="90" spans="1:5" ht="15" customHeight="1" x14ac:dyDescent="0.2">
      <c r="A90" s="64"/>
      <c r="B90" s="64"/>
      <c r="C90" s="64"/>
      <c r="D90" s="64"/>
      <c r="E90" s="64"/>
    </row>
    <row r="91" spans="1:5" ht="15" customHeight="1" x14ac:dyDescent="0.2">
      <c r="A91" s="64"/>
      <c r="B91" s="64"/>
      <c r="C91" s="64"/>
      <c r="D91" s="64"/>
      <c r="E91" s="64"/>
    </row>
    <row r="92" spans="1:5" ht="15" customHeight="1" x14ac:dyDescent="0.2">
      <c r="A92" s="64"/>
      <c r="B92" s="64"/>
      <c r="C92" s="64"/>
      <c r="D92" s="64"/>
      <c r="E92" s="64"/>
    </row>
    <row r="93" spans="1:5" ht="15" customHeight="1" x14ac:dyDescent="0.2">
      <c r="A93" s="64"/>
      <c r="B93" s="64"/>
      <c r="C93" s="64"/>
      <c r="D93" s="64"/>
      <c r="E93" s="64"/>
    </row>
    <row r="94" spans="1:5" ht="15" customHeight="1" x14ac:dyDescent="0.2">
      <c r="A94" s="38"/>
      <c r="B94" s="39"/>
      <c r="C94" s="38"/>
      <c r="D94" s="38"/>
      <c r="E94" s="38"/>
    </row>
    <row r="95" spans="1:5" ht="15" customHeight="1" x14ac:dyDescent="0.25">
      <c r="A95" s="40" t="s">
        <v>1</v>
      </c>
      <c r="B95" s="41"/>
      <c r="C95" s="42"/>
      <c r="D95" s="42"/>
      <c r="E95" s="42"/>
    </row>
    <row r="96" spans="1:5" ht="15" customHeight="1" x14ac:dyDescent="0.2">
      <c r="A96" s="43" t="s">
        <v>38</v>
      </c>
      <c r="B96" s="42"/>
      <c r="C96" s="42"/>
      <c r="D96" s="42"/>
      <c r="E96" s="44" t="s">
        <v>53</v>
      </c>
    </row>
    <row r="97" spans="1:5" ht="15" customHeight="1" x14ac:dyDescent="0.25">
      <c r="A97" s="45"/>
      <c r="B97" s="46"/>
      <c r="C97" s="47"/>
      <c r="D97" s="47"/>
      <c r="E97" s="48"/>
    </row>
    <row r="98" spans="1:5" ht="15" customHeight="1" x14ac:dyDescent="0.2">
      <c r="B98" s="49" t="s">
        <v>40</v>
      </c>
      <c r="C98" s="49" t="s">
        <v>41</v>
      </c>
      <c r="D98" s="50" t="s">
        <v>42</v>
      </c>
      <c r="E98" s="51" t="s">
        <v>43</v>
      </c>
    </row>
    <row r="99" spans="1:5" ht="15" customHeight="1" x14ac:dyDescent="0.2">
      <c r="B99" s="52">
        <v>106515974</v>
      </c>
      <c r="C99" s="53"/>
      <c r="D99" s="54" t="s">
        <v>44</v>
      </c>
      <c r="E99" s="55">
        <v>2648364.44</v>
      </c>
    </row>
    <row r="100" spans="1:5" ht="15" customHeight="1" x14ac:dyDescent="0.2">
      <c r="B100" s="56"/>
      <c r="C100" s="57" t="s">
        <v>45</v>
      </c>
      <c r="D100" s="58"/>
      <c r="E100" s="59">
        <f>SUM(E99:E99)</f>
        <v>2648364.44</v>
      </c>
    </row>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60" t="s">
        <v>16</v>
      </c>
      <c r="B106" s="47"/>
      <c r="C106" s="47"/>
      <c r="D106" s="47"/>
      <c r="E106" s="47"/>
    </row>
    <row r="107" spans="1:5" ht="15" customHeight="1" x14ac:dyDescent="0.2">
      <c r="A107" s="61" t="s">
        <v>46</v>
      </c>
      <c r="B107" s="47"/>
      <c r="C107" s="47"/>
      <c r="D107" s="47"/>
      <c r="E107" s="62" t="s">
        <v>47</v>
      </c>
    </row>
    <row r="108" spans="1:5" ht="15" customHeight="1" x14ac:dyDescent="0.2"/>
    <row r="109" spans="1:5" ht="15" customHeight="1" x14ac:dyDescent="0.2">
      <c r="C109" s="49" t="s">
        <v>41</v>
      </c>
      <c r="D109" s="50" t="s">
        <v>42</v>
      </c>
      <c r="E109" s="51" t="s">
        <v>43</v>
      </c>
    </row>
    <row r="110" spans="1:5" ht="15" customHeight="1" x14ac:dyDescent="0.2">
      <c r="C110" s="63"/>
      <c r="D110" s="54" t="s">
        <v>48</v>
      </c>
      <c r="E110" s="55">
        <v>2588166.9300000002</v>
      </c>
    </row>
    <row r="111" spans="1:5" ht="15" customHeight="1" x14ac:dyDescent="0.2">
      <c r="C111" s="57" t="s">
        <v>45</v>
      </c>
      <c r="D111" s="58"/>
      <c r="E111" s="59">
        <f>SUM(E110:E110)</f>
        <v>2588166.9300000002</v>
      </c>
    </row>
    <row r="112" spans="1:5" ht="15" customHeight="1" x14ac:dyDescent="0.2"/>
    <row r="113" spans="1:5" ht="15" customHeight="1" x14ac:dyDescent="0.2">
      <c r="C113" s="65" t="s">
        <v>41</v>
      </c>
      <c r="D113" s="66" t="s">
        <v>54</v>
      </c>
      <c r="E113" s="65" t="s">
        <v>43</v>
      </c>
    </row>
    <row r="114" spans="1:5" ht="15" customHeight="1" x14ac:dyDescent="0.2">
      <c r="C114" s="67">
        <v>6409</v>
      </c>
      <c r="D114" s="68" t="s">
        <v>55</v>
      </c>
      <c r="E114" s="55">
        <v>60197.51</v>
      </c>
    </row>
    <row r="115" spans="1:5" ht="15" customHeight="1" x14ac:dyDescent="0.2">
      <c r="C115" s="69" t="s">
        <v>45</v>
      </c>
      <c r="D115" s="70"/>
      <c r="E115" s="71">
        <f>SUM(E114:E114)</f>
        <v>60197.51</v>
      </c>
    </row>
    <row r="116" spans="1:5" ht="15" customHeight="1" x14ac:dyDescent="0.2"/>
    <row r="117" spans="1:5" ht="15" customHeight="1" x14ac:dyDescent="0.2"/>
    <row r="118" spans="1:5" ht="15" customHeight="1" x14ac:dyDescent="0.25">
      <c r="A118" s="35" t="s">
        <v>58</v>
      </c>
    </row>
    <row r="119" spans="1:5" ht="15" customHeight="1" x14ac:dyDescent="0.2">
      <c r="A119" s="36" t="s">
        <v>35</v>
      </c>
      <c r="B119" s="36"/>
      <c r="C119" s="36"/>
      <c r="D119" s="36"/>
      <c r="E119" s="36"/>
    </row>
    <row r="120" spans="1:5" ht="15" customHeight="1" x14ac:dyDescent="0.2">
      <c r="A120" s="64" t="s">
        <v>59</v>
      </c>
      <c r="B120" s="64"/>
      <c r="C120" s="64"/>
      <c r="D120" s="64"/>
      <c r="E120" s="64"/>
    </row>
    <row r="121" spans="1:5" ht="15" customHeight="1" x14ac:dyDescent="0.2">
      <c r="A121" s="64"/>
      <c r="B121" s="64"/>
      <c r="C121" s="64"/>
      <c r="D121" s="64"/>
      <c r="E121" s="64"/>
    </row>
    <row r="122" spans="1:5" ht="15" customHeight="1" x14ac:dyDescent="0.2">
      <c r="A122" s="64"/>
      <c r="B122" s="64"/>
      <c r="C122" s="64"/>
      <c r="D122" s="64"/>
      <c r="E122" s="64"/>
    </row>
    <row r="123" spans="1:5" ht="15" customHeight="1" x14ac:dyDescent="0.2">
      <c r="A123" s="64"/>
      <c r="B123" s="64"/>
      <c r="C123" s="64"/>
      <c r="D123" s="64"/>
      <c r="E123" s="64"/>
    </row>
    <row r="124" spans="1:5" ht="15" customHeight="1" x14ac:dyDescent="0.2">
      <c r="A124" s="64"/>
      <c r="B124" s="64"/>
      <c r="C124" s="64"/>
      <c r="D124" s="64"/>
      <c r="E124" s="64"/>
    </row>
    <row r="125" spans="1:5" ht="15" customHeight="1" x14ac:dyDescent="0.2">
      <c r="A125" s="64"/>
      <c r="B125" s="64"/>
      <c r="C125" s="64"/>
      <c r="D125" s="64"/>
      <c r="E125" s="64"/>
    </row>
    <row r="126" spans="1:5" ht="15" customHeight="1" x14ac:dyDescent="0.2">
      <c r="A126" s="64"/>
      <c r="B126" s="64"/>
      <c r="C126" s="64"/>
      <c r="D126" s="64"/>
      <c r="E126" s="64"/>
    </row>
    <row r="127" spans="1:5" ht="15" customHeight="1" x14ac:dyDescent="0.2">
      <c r="A127" s="38"/>
      <c r="B127" s="39"/>
      <c r="C127" s="38"/>
      <c r="D127" s="38"/>
      <c r="E127" s="38"/>
    </row>
    <row r="128" spans="1:5" ht="15" customHeight="1" x14ac:dyDescent="0.25">
      <c r="A128" s="40" t="s">
        <v>1</v>
      </c>
      <c r="B128" s="41"/>
      <c r="C128" s="42"/>
      <c r="D128" s="42"/>
      <c r="E128" s="42"/>
    </row>
    <row r="129" spans="1:5" ht="15" customHeight="1" x14ac:dyDescent="0.2">
      <c r="A129" s="43" t="s">
        <v>38</v>
      </c>
      <c r="B129" s="42"/>
      <c r="C129" s="42"/>
      <c r="D129" s="42"/>
      <c r="E129" s="44" t="s">
        <v>53</v>
      </c>
    </row>
    <row r="130" spans="1:5" ht="15" customHeight="1" x14ac:dyDescent="0.25">
      <c r="A130" s="45"/>
      <c r="B130" s="46"/>
      <c r="C130" s="47"/>
      <c r="D130" s="47"/>
      <c r="E130" s="48"/>
    </row>
    <row r="131" spans="1:5" ht="15" customHeight="1" x14ac:dyDescent="0.2">
      <c r="B131" s="49" t="s">
        <v>40</v>
      </c>
      <c r="C131" s="49" t="s">
        <v>41</v>
      </c>
      <c r="D131" s="50" t="s">
        <v>42</v>
      </c>
      <c r="E131" s="51" t="s">
        <v>43</v>
      </c>
    </row>
    <row r="132" spans="1:5" ht="15" customHeight="1" x14ac:dyDescent="0.2">
      <c r="B132" s="52">
        <v>106515974</v>
      </c>
      <c r="C132" s="53"/>
      <c r="D132" s="54" t="s">
        <v>44</v>
      </c>
      <c r="E132" s="55">
        <v>1687819.07</v>
      </c>
    </row>
    <row r="133" spans="1:5" ht="15" customHeight="1" x14ac:dyDescent="0.2">
      <c r="B133" s="56"/>
      <c r="C133" s="57" t="s">
        <v>45</v>
      </c>
      <c r="D133" s="58"/>
      <c r="E133" s="59">
        <f>SUM(E132:E132)</f>
        <v>1687819.07</v>
      </c>
    </row>
    <row r="134" spans="1:5" ht="15" customHeight="1" x14ac:dyDescent="0.2"/>
    <row r="135" spans="1:5" ht="15" customHeight="1" x14ac:dyDescent="0.25">
      <c r="A135" s="60" t="s">
        <v>16</v>
      </c>
      <c r="B135" s="47"/>
      <c r="C135" s="47"/>
      <c r="D135" s="47"/>
      <c r="E135" s="47"/>
    </row>
    <row r="136" spans="1:5" ht="15" customHeight="1" x14ac:dyDescent="0.2">
      <c r="A136" s="61" t="s">
        <v>46</v>
      </c>
      <c r="B136" s="47"/>
      <c r="C136" s="47"/>
      <c r="D136" s="47"/>
      <c r="E136" s="62" t="s">
        <v>47</v>
      </c>
    </row>
    <row r="137" spans="1:5" ht="15" customHeight="1" x14ac:dyDescent="0.2"/>
    <row r="138" spans="1:5" ht="15" customHeight="1" x14ac:dyDescent="0.2">
      <c r="C138" s="49" t="s">
        <v>41</v>
      </c>
      <c r="D138" s="50" t="s">
        <v>42</v>
      </c>
      <c r="E138" s="51" t="s">
        <v>43</v>
      </c>
    </row>
    <row r="139" spans="1:5" ht="15" customHeight="1" x14ac:dyDescent="0.2">
      <c r="C139" s="63"/>
      <c r="D139" s="54" t="s">
        <v>48</v>
      </c>
      <c r="E139" s="55">
        <v>1687819.07</v>
      </c>
    </row>
    <row r="140" spans="1:5" ht="15" customHeight="1" x14ac:dyDescent="0.2">
      <c r="C140" s="57" t="s">
        <v>45</v>
      </c>
      <c r="D140" s="58"/>
      <c r="E140" s="59">
        <f>SUM(E139:E139)</f>
        <v>1687819.07</v>
      </c>
    </row>
    <row r="141" spans="1:5" ht="15" customHeight="1" x14ac:dyDescent="0.2"/>
    <row r="142" spans="1:5" ht="15" customHeight="1" x14ac:dyDescent="0.2"/>
    <row r="143" spans="1:5" ht="15" customHeight="1" x14ac:dyDescent="0.25">
      <c r="A143" s="35" t="s">
        <v>60</v>
      </c>
    </row>
    <row r="144" spans="1:5" ht="15" customHeight="1" x14ac:dyDescent="0.2">
      <c r="A144" s="36" t="s">
        <v>35</v>
      </c>
      <c r="B144" s="36"/>
      <c r="C144" s="36"/>
      <c r="D144" s="36"/>
      <c r="E144" s="36"/>
    </row>
    <row r="145" spans="1:5" ht="15" customHeight="1" x14ac:dyDescent="0.2">
      <c r="A145" s="64" t="s">
        <v>61</v>
      </c>
      <c r="B145" s="64"/>
      <c r="C145" s="64"/>
      <c r="D145" s="64"/>
      <c r="E145" s="64"/>
    </row>
    <row r="146" spans="1:5" ht="15" customHeight="1" x14ac:dyDescent="0.2">
      <c r="A146" s="64"/>
      <c r="B146" s="64"/>
      <c r="C146" s="64"/>
      <c r="D146" s="64"/>
      <c r="E146" s="64"/>
    </row>
    <row r="147" spans="1:5" ht="15" customHeight="1" x14ac:dyDescent="0.2">
      <c r="A147" s="64"/>
      <c r="B147" s="64"/>
      <c r="C147" s="64"/>
      <c r="D147" s="64"/>
      <c r="E147" s="64"/>
    </row>
    <row r="148" spans="1:5" ht="15" customHeight="1" x14ac:dyDescent="0.2">
      <c r="A148" s="64"/>
      <c r="B148" s="64"/>
      <c r="C148" s="64"/>
      <c r="D148" s="64"/>
      <c r="E148" s="64"/>
    </row>
    <row r="149" spans="1:5" ht="15" customHeight="1" x14ac:dyDescent="0.2">
      <c r="A149" s="64"/>
      <c r="B149" s="64"/>
      <c r="C149" s="64"/>
      <c r="D149" s="64"/>
      <c r="E149" s="64"/>
    </row>
    <row r="150" spans="1:5" ht="15" customHeight="1" x14ac:dyDescent="0.2">
      <c r="A150" s="64"/>
      <c r="B150" s="64"/>
      <c r="C150" s="64"/>
      <c r="D150" s="64"/>
      <c r="E150" s="64"/>
    </row>
    <row r="151" spans="1:5" ht="15" customHeight="1" x14ac:dyDescent="0.2">
      <c r="A151" s="64"/>
      <c r="B151" s="64"/>
      <c r="C151" s="64"/>
      <c r="D151" s="64"/>
      <c r="E151" s="64"/>
    </row>
    <row r="152" spans="1:5" ht="15" customHeight="1" x14ac:dyDescent="0.2">
      <c r="A152" s="64"/>
      <c r="B152" s="64"/>
      <c r="C152" s="64"/>
      <c r="D152" s="64"/>
      <c r="E152" s="64"/>
    </row>
    <row r="153" spans="1:5" ht="15" customHeight="1" x14ac:dyDescent="0.2">
      <c r="A153" s="38"/>
      <c r="B153" s="39"/>
      <c r="C153" s="38"/>
      <c r="D153" s="38"/>
      <c r="E153" s="38"/>
    </row>
    <row r="154" spans="1:5" ht="15" customHeight="1" x14ac:dyDescent="0.2">
      <c r="A154" s="38"/>
      <c r="B154" s="39"/>
      <c r="C154" s="38"/>
      <c r="D154" s="38"/>
      <c r="E154" s="38"/>
    </row>
    <row r="155" spans="1:5" ht="15" customHeight="1" x14ac:dyDescent="0.2">
      <c r="A155" s="38"/>
      <c r="B155" s="39"/>
      <c r="C155" s="38"/>
      <c r="D155" s="38"/>
      <c r="E155" s="38"/>
    </row>
    <row r="156" spans="1:5" ht="15" customHeight="1" x14ac:dyDescent="0.2">
      <c r="A156" s="38"/>
      <c r="B156" s="39"/>
      <c r="C156" s="38"/>
      <c r="D156" s="38"/>
      <c r="E156" s="38"/>
    </row>
    <row r="157" spans="1:5" ht="15" customHeight="1" x14ac:dyDescent="0.2">
      <c r="A157" s="38"/>
      <c r="B157" s="39"/>
      <c r="C157" s="38"/>
      <c r="D157" s="38"/>
      <c r="E157" s="38"/>
    </row>
    <row r="158" spans="1:5" ht="15" customHeight="1" x14ac:dyDescent="0.25">
      <c r="A158" s="40" t="s">
        <v>1</v>
      </c>
      <c r="B158" s="41"/>
      <c r="C158" s="42"/>
      <c r="D158" s="42"/>
      <c r="E158" s="42"/>
    </row>
    <row r="159" spans="1:5" ht="15" customHeight="1" x14ac:dyDescent="0.2">
      <c r="A159" s="43" t="s">
        <v>38</v>
      </c>
      <c r="B159" s="42"/>
      <c r="C159" s="42"/>
      <c r="D159" s="42"/>
      <c r="E159" s="44" t="s">
        <v>53</v>
      </c>
    </row>
    <row r="160" spans="1:5" ht="15" customHeight="1" x14ac:dyDescent="0.25">
      <c r="A160" s="45"/>
      <c r="B160" s="46"/>
      <c r="C160" s="47"/>
      <c r="D160" s="47"/>
      <c r="E160" s="48"/>
    </row>
    <row r="161" spans="1:5" ht="15" customHeight="1" x14ac:dyDescent="0.2">
      <c r="B161" s="49" t="s">
        <v>40</v>
      </c>
      <c r="C161" s="49" t="s">
        <v>41</v>
      </c>
      <c r="D161" s="50" t="s">
        <v>42</v>
      </c>
      <c r="E161" s="51" t="s">
        <v>43</v>
      </c>
    </row>
    <row r="162" spans="1:5" ht="15" customHeight="1" x14ac:dyDescent="0.2">
      <c r="B162" s="52">
        <v>106515974</v>
      </c>
      <c r="C162" s="53"/>
      <c r="D162" s="54" t="s">
        <v>44</v>
      </c>
      <c r="E162" s="55">
        <v>11340.28</v>
      </c>
    </row>
    <row r="163" spans="1:5" ht="15" customHeight="1" x14ac:dyDescent="0.2">
      <c r="B163" s="56"/>
      <c r="C163" s="57" t="s">
        <v>45</v>
      </c>
      <c r="D163" s="58"/>
      <c r="E163" s="59">
        <f>SUM(E162:E162)</f>
        <v>11340.28</v>
      </c>
    </row>
    <row r="164" spans="1:5" ht="15" customHeight="1" x14ac:dyDescent="0.2"/>
    <row r="165" spans="1:5" ht="15" customHeight="1" x14ac:dyDescent="0.25">
      <c r="A165" s="60" t="s">
        <v>16</v>
      </c>
      <c r="B165" s="47"/>
      <c r="C165" s="47"/>
      <c r="D165" s="47"/>
      <c r="E165" s="47"/>
    </row>
    <row r="166" spans="1:5" ht="15" customHeight="1" x14ac:dyDescent="0.2">
      <c r="A166" s="61" t="s">
        <v>46</v>
      </c>
      <c r="B166" s="47"/>
      <c r="C166" s="47"/>
      <c r="D166" s="47"/>
      <c r="E166" s="62" t="s">
        <v>47</v>
      </c>
    </row>
    <row r="167" spans="1:5" ht="15" customHeight="1" x14ac:dyDescent="0.2"/>
    <row r="168" spans="1:5" ht="15" customHeight="1" x14ac:dyDescent="0.2">
      <c r="C168" s="65" t="s">
        <v>41</v>
      </c>
      <c r="D168" s="66" t="s">
        <v>54</v>
      </c>
      <c r="E168" s="65" t="s">
        <v>43</v>
      </c>
    </row>
    <row r="169" spans="1:5" ht="15" customHeight="1" x14ac:dyDescent="0.2">
      <c r="C169" s="67">
        <v>6409</v>
      </c>
      <c r="D169" s="68" t="s">
        <v>55</v>
      </c>
      <c r="E169" s="55">
        <v>11340.28</v>
      </c>
    </row>
    <row r="170" spans="1:5" ht="15" customHeight="1" x14ac:dyDescent="0.2">
      <c r="C170" s="69" t="s">
        <v>45</v>
      </c>
      <c r="D170" s="70"/>
      <c r="E170" s="71">
        <f>SUM(E169:E169)</f>
        <v>11340.28</v>
      </c>
    </row>
    <row r="171" spans="1:5" ht="15" customHeight="1" x14ac:dyDescent="0.2"/>
    <row r="172" spans="1:5" ht="15" customHeight="1" x14ac:dyDescent="0.2"/>
    <row r="173" spans="1:5" ht="15" customHeight="1" x14ac:dyDescent="0.25">
      <c r="A173" s="35" t="s">
        <v>62</v>
      </c>
    </row>
    <row r="174" spans="1:5" ht="15" customHeight="1" x14ac:dyDescent="0.2">
      <c r="A174" s="36" t="s">
        <v>35</v>
      </c>
      <c r="B174" s="36"/>
      <c r="C174" s="36"/>
      <c r="D174" s="36"/>
      <c r="E174" s="36"/>
    </row>
    <row r="175" spans="1:5" ht="15" customHeight="1" x14ac:dyDescent="0.2">
      <c r="A175" s="64" t="s">
        <v>63</v>
      </c>
      <c r="B175" s="64"/>
      <c r="C175" s="64"/>
      <c r="D175" s="64"/>
      <c r="E175" s="64"/>
    </row>
    <row r="176" spans="1:5" ht="15" customHeight="1" x14ac:dyDescent="0.2">
      <c r="A176" s="64"/>
      <c r="B176" s="64"/>
      <c r="C176" s="64"/>
      <c r="D176" s="64"/>
      <c r="E176" s="64"/>
    </row>
    <row r="177" spans="1:5" ht="15" customHeight="1" x14ac:dyDescent="0.2">
      <c r="A177" s="64"/>
      <c r="B177" s="64"/>
      <c r="C177" s="64"/>
      <c r="D177" s="64"/>
      <c r="E177" s="64"/>
    </row>
    <row r="178" spans="1:5" ht="15" customHeight="1" x14ac:dyDescent="0.2">
      <c r="A178" s="64"/>
      <c r="B178" s="64"/>
      <c r="C178" s="64"/>
      <c r="D178" s="64"/>
      <c r="E178" s="64"/>
    </row>
    <row r="179" spans="1:5" ht="15" customHeight="1" x14ac:dyDescent="0.2">
      <c r="A179" s="64"/>
      <c r="B179" s="64"/>
      <c r="C179" s="64"/>
      <c r="D179" s="64"/>
      <c r="E179" s="64"/>
    </row>
    <row r="180" spans="1:5" ht="15" customHeight="1" x14ac:dyDescent="0.2">
      <c r="A180" s="64"/>
      <c r="B180" s="64"/>
      <c r="C180" s="64"/>
      <c r="D180" s="64"/>
      <c r="E180" s="64"/>
    </row>
    <row r="181" spans="1:5" ht="15" customHeight="1" x14ac:dyDescent="0.2">
      <c r="A181" s="64"/>
      <c r="B181" s="64"/>
      <c r="C181" s="64"/>
      <c r="D181" s="64"/>
      <c r="E181" s="64"/>
    </row>
    <row r="182" spans="1:5" ht="15" customHeight="1" x14ac:dyDescent="0.2">
      <c r="A182" s="64"/>
      <c r="B182" s="64"/>
      <c r="C182" s="64"/>
      <c r="D182" s="64"/>
      <c r="E182" s="64"/>
    </row>
    <row r="183" spans="1:5" ht="15" customHeight="1" x14ac:dyDescent="0.2">
      <c r="A183" s="38"/>
      <c r="B183" s="39"/>
      <c r="C183" s="38"/>
      <c r="D183" s="38"/>
      <c r="E183" s="38"/>
    </row>
    <row r="184" spans="1:5" ht="15" customHeight="1" x14ac:dyDescent="0.25">
      <c r="A184" s="40" t="s">
        <v>1</v>
      </c>
      <c r="B184" s="41"/>
      <c r="C184" s="42"/>
      <c r="D184" s="42"/>
      <c r="E184" s="42"/>
    </row>
    <row r="185" spans="1:5" ht="15" customHeight="1" x14ac:dyDescent="0.2">
      <c r="A185" s="43" t="s">
        <v>38</v>
      </c>
      <c r="B185" s="42"/>
      <c r="C185" s="42"/>
      <c r="D185" s="42"/>
      <c r="E185" s="44" t="s">
        <v>53</v>
      </c>
    </row>
    <row r="186" spans="1:5" ht="15" customHeight="1" x14ac:dyDescent="0.25">
      <c r="A186" s="45"/>
      <c r="B186" s="46"/>
      <c r="C186" s="47"/>
      <c r="D186" s="47"/>
      <c r="E186" s="48"/>
    </row>
    <row r="187" spans="1:5" ht="15" customHeight="1" x14ac:dyDescent="0.2">
      <c r="B187" s="49" t="s">
        <v>40</v>
      </c>
      <c r="C187" s="49" t="s">
        <v>41</v>
      </c>
      <c r="D187" s="50" t="s">
        <v>42</v>
      </c>
      <c r="E187" s="51" t="s">
        <v>43</v>
      </c>
    </row>
    <row r="188" spans="1:5" ht="15" customHeight="1" x14ac:dyDescent="0.2">
      <c r="B188" s="52">
        <v>106515974</v>
      </c>
      <c r="C188" s="53"/>
      <c r="D188" s="54" t="s">
        <v>44</v>
      </c>
      <c r="E188" s="55">
        <v>35345.480000000003</v>
      </c>
    </row>
    <row r="189" spans="1:5" ht="15" customHeight="1" x14ac:dyDescent="0.2">
      <c r="B189" s="56"/>
      <c r="C189" s="57" t="s">
        <v>45</v>
      </c>
      <c r="D189" s="58"/>
      <c r="E189" s="59">
        <f>SUM(E188:E188)</f>
        <v>35345.480000000003</v>
      </c>
    </row>
    <row r="190" spans="1:5" ht="15" customHeight="1" x14ac:dyDescent="0.2"/>
    <row r="191" spans="1:5" ht="15" customHeight="1" x14ac:dyDescent="0.25">
      <c r="A191" s="60" t="s">
        <v>16</v>
      </c>
      <c r="B191" s="47"/>
      <c r="C191" s="47"/>
      <c r="D191" s="47"/>
      <c r="E191" s="47"/>
    </row>
    <row r="192" spans="1:5" ht="15" customHeight="1" x14ac:dyDescent="0.2">
      <c r="A192" s="61" t="s">
        <v>46</v>
      </c>
      <c r="B192" s="47"/>
      <c r="C192" s="47"/>
      <c r="D192" s="47"/>
      <c r="E192" s="62" t="s">
        <v>47</v>
      </c>
    </row>
    <row r="193" spans="3:5" ht="15" customHeight="1" x14ac:dyDescent="0.2"/>
    <row r="194" spans="3:5" ht="15" customHeight="1" x14ac:dyDescent="0.2">
      <c r="C194" s="49" t="s">
        <v>41</v>
      </c>
      <c r="D194" s="50" t="s">
        <v>42</v>
      </c>
      <c r="E194" s="51" t="s">
        <v>43</v>
      </c>
    </row>
    <row r="195" spans="3:5" ht="15" customHeight="1" x14ac:dyDescent="0.2">
      <c r="C195" s="63"/>
      <c r="D195" s="54" t="s">
        <v>48</v>
      </c>
      <c r="E195" s="55">
        <v>18513.919999999998</v>
      </c>
    </row>
    <row r="196" spans="3:5" ht="15" customHeight="1" x14ac:dyDescent="0.2">
      <c r="C196" s="57" t="s">
        <v>45</v>
      </c>
      <c r="D196" s="58"/>
      <c r="E196" s="59">
        <f>SUM(E195:E195)</f>
        <v>18513.919999999998</v>
      </c>
    </row>
    <row r="197" spans="3:5" ht="15" customHeight="1" x14ac:dyDescent="0.2"/>
    <row r="198" spans="3:5" ht="15" customHeight="1" x14ac:dyDescent="0.2">
      <c r="C198" s="65" t="s">
        <v>41</v>
      </c>
      <c r="D198" s="66" t="s">
        <v>54</v>
      </c>
      <c r="E198" s="65" t="s">
        <v>43</v>
      </c>
    </row>
    <row r="199" spans="3:5" ht="15" customHeight="1" x14ac:dyDescent="0.2">
      <c r="C199" s="67">
        <v>6409</v>
      </c>
      <c r="D199" s="68" t="s">
        <v>55</v>
      </c>
      <c r="E199" s="55">
        <v>16831.560000000001</v>
      </c>
    </row>
    <row r="200" spans="3:5" ht="15" customHeight="1" x14ac:dyDescent="0.2">
      <c r="C200" s="69" t="s">
        <v>45</v>
      </c>
      <c r="D200" s="70"/>
      <c r="E200" s="71">
        <f>SUM(E199:E199)</f>
        <v>16831.560000000001</v>
      </c>
    </row>
    <row r="201" spans="3:5" ht="15" customHeight="1" x14ac:dyDescent="0.2"/>
    <row r="202" spans="3:5" ht="15" customHeight="1" x14ac:dyDescent="0.2"/>
    <row r="203" spans="3:5" ht="15" customHeight="1" x14ac:dyDescent="0.2"/>
    <row r="204" spans="3:5" ht="15" customHeight="1" x14ac:dyDescent="0.2"/>
    <row r="205" spans="3:5" ht="15" customHeight="1" x14ac:dyDescent="0.2"/>
    <row r="206" spans="3:5" ht="15" customHeight="1" x14ac:dyDescent="0.2"/>
    <row r="207" spans="3:5" ht="15" customHeight="1" x14ac:dyDescent="0.2"/>
    <row r="208" spans="3:5" ht="15" customHeight="1" x14ac:dyDescent="0.2"/>
    <row r="209" spans="1:5" ht="15" customHeight="1" x14ac:dyDescent="0.2"/>
    <row r="210" spans="1:5" ht="15" customHeight="1" x14ac:dyDescent="0.25">
      <c r="A210" s="35" t="s">
        <v>64</v>
      </c>
    </row>
    <row r="211" spans="1:5" ht="15" customHeight="1" x14ac:dyDescent="0.2">
      <c r="A211" s="36" t="s">
        <v>35</v>
      </c>
      <c r="B211" s="36"/>
      <c r="C211" s="36"/>
      <c r="D211" s="36"/>
      <c r="E211" s="36"/>
    </row>
    <row r="212" spans="1:5" ht="15" customHeight="1" x14ac:dyDescent="0.2">
      <c r="A212" s="64" t="s">
        <v>65</v>
      </c>
      <c r="B212" s="64"/>
      <c r="C212" s="64"/>
      <c r="D212" s="64"/>
      <c r="E212" s="64"/>
    </row>
    <row r="213" spans="1:5" ht="15" customHeight="1" x14ac:dyDescent="0.2">
      <c r="A213" s="64"/>
      <c r="B213" s="64"/>
      <c r="C213" s="64"/>
      <c r="D213" s="64"/>
      <c r="E213" s="64"/>
    </row>
    <row r="214" spans="1:5" ht="15" customHeight="1" x14ac:dyDescent="0.2">
      <c r="A214" s="64"/>
      <c r="B214" s="64"/>
      <c r="C214" s="64"/>
      <c r="D214" s="64"/>
      <c r="E214" s="64"/>
    </row>
    <row r="215" spans="1:5" ht="15" customHeight="1" x14ac:dyDescent="0.2">
      <c r="A215" s="64"/>
      <c r="B215" s="64"/>
      <c r="C215" s="64"/>
      <c r="D215" s="64"/>
      <c r="E215" s="64"/>
    </row>
    <row r="216" spans="1:5" ht="15" customHeight="1" x14ac:dyDescent="0.2">
      <c r="A216" s="64"/>
      <c r="B216" s="64"/>
      <c r="C216" s="64"/>
      <c r="D216" s="64"/>
      <c r="E216" s="64"/>
    </row>
    <row r="217" spans="1:5" ht="15" customHeight="1" x14ac:dyDescent="0.2">
      <c r="A217" s="64"/>
      <c r="B217" s="64"/>
      <c r="C217" s="64"/>
      <c r="D217" s="64"/>
      <c r="E217" s="64"/>
    </row>
    <row r="218" spans="1:5" ht="15" customHeight="1" x14ac:dyDescent="0.2">
      <c r="A218" s="64"/>
      <c r="B218" s="64"/>
      <c r="C218" s="64"/>
      <c r="D218" s="64"/>
      <c r="E218" s="64"/>
    </row>
    <row r="219" spans="1:5" ht="15" customHeight="1" x14ac:dyDescent="0.2">
      <c r="A219" s="64"/>
      <c r="B219" s="64"/>
      <c r="C219" s="64"/>
      <c r="D219" s="64"/>
      <c r="E219" s="64"/>
    </row>
    <row r="220" spans="1:5" ht="15" customHeight="1" x14ac:dyDescent="0.2">
      <c r="A220" s="38"/>
      <c r="B220" s="39"/>
      <c r="C220" s="38"/>
      <c r="D220" s="38"/>
      <c r="E220" s="38"/>
    </row>
    <row r="221" spans="1:5" ht="15" customHeight="1" x14ac:dyDescent="0.25">
      <c r="A221" s="40" t="s">
        <v>1</v>
      </c>
      <c r="B221" s="41"/>
      <c r="C221" s="42"/>
      <c r="D221" s="42"/>
      <c r="E221" s="42"/>
    </row>
    <row r="222" spans="1:5" ht="15" customHeight="1" x14ac:dyDescent="0.2">
      <c r="A222" s="43" t="s">
        <v>38</v>
      </c>
      <c r="B222" s="42"/>
      <c r="C222" s="42"/>
      <c r="D222" s="42"/>
      <c r="E222" s="44" t="s">
        <v>53</v>
      </c>
    </row>
    <row r="223" spans="1:5" ht="15" customHeight="1" x14ac:dyDescent="0.25">
      <c r="A223" s="45"/>
      <c r="B223" s="46"/>
      <c r="C223" s="47"/>
      <c r="D223" s="47"/>
      <c r="E223" s="48"/>
    </row>
    <row r="224" spans="1:5" ht="15" customHeight="1" x14ac:dyDescent="0.2">
      <c r="B224" s="49" t="s">
        <v>40</v>
      </c>
      <c r="C224" s="49" t="s">
        <v>41</v>
      </c>
      <c r="D224" s="50" t="s">
        <v>42</v>
      </c>
      <c r="E224" s="51" t="s">
        <v>43</v>
      </c>
    </row>
    <row r="225" spans="1:5" ht="15" customHeight="1" x14ac:dyDescent="0.2">
      <c r="B225" s="52">
        <v>106515974</v>
      </c>
      <c r="C225" s="53"/>
      <c r="D225" s="54" t="s">
        <v>44</v>
      </c>
      <c r="E225" s="55">
        <v>1025649.52</v>
      </c>
    </row>
    <row r="226" spans="1:5" ht="15" customHeight="1" x14ac:dyDescent="0.2">
      <c r="B226" s="56"/>
      <c r="C226" s="57" t="s">
        <v>45</v>
      </c>
      <c r="D226" s="58"/>
      <c r="E226" s="59">
        <f>SUM(E225:E225)</f>
        <v>1025649.52</v>
      </c>
    </row>
    <row r="227" spans="1:5" ht="15" customHeight="1" x14ac:dyDescent="0.2"/>
    <row r="228" spans="1:5" ht="15" customHeight="1" x14ac:dyDescent="0.25">
      <c r="A228" s="60" t="s">
        <v>16</v>
      </c>
      <c r="B228" s="47"/>
      <c r="C228" s="47"/>
      <c r="D228" s="47"/>
      <c r="E228" s="47"/>
    </row>
    <row r="229" spans="1:5" ht="15" customHeight="1" x14ac:dyDescent="0.2">
      <c r="A229" s="61" t="s">
        <v>46</v>
      </c>
      <c r="B229" s="47"/>
      <c r="C229" s="47"/>
      <c r="D229" s="47"/>
      <c r="E229" s="62" t="s">
        <v>47</v>
      </c>
    </row>
    <row r="230" spans="1:5" ht="15" customHeight="1" x14ac:dyDescent="0.2"/>
    <row r="231" spans="1:5" ht="15" customHeight="1" x14ac:dyDescent="0.2">
      <c r="C231" s="49" t="s">
        <v>41</v>
      </c>
      <c r="D231" s="50" t="s">
        <v>42</v>
      </c>
      <c r="E231" s="51" t="s">
        <v>43</v>
      </c>
    </row>
    <row r="232" spans="1:5" ht="15" customHeight="1" x14ac:dyDescent="0.2">
      <c r="C232" s="63"/>
      <c r="D232" s="54" t="s">
        <v>48</v>
      </c>
      <c r="E232" s="55">
        <v>929631.89</v>
      </c>
    </row>
    <row r="233" spans="1:5" ht="15" customHeight="1" x14ac:dyDescent="0.2">
      <c r="C233" s="57" t="s">
        <v>45</v>
      </c>
      <c r="D233" s="58"/>
      <c r="E233" s="59">
        <f>SUM(E232:E232)</f>
        <v>929631.89</v>
      </c>
    </row>
    <row r="234" spans="1:5" ht="15" customHeight="1" x14ac:dyDescent="0.2"/>
    <row r="235" spans="1:5" ht="15" customHeight="1" x14ac:dyDescent="0.2">
      <c r="C235" s="65" t="s">
        <v>41</v>
      </c>
      <c r="D235" s="66" t="s">
        <v>54</v>
      </c>
      <c r="E235" s="65" t="s">
        <v>43</v>
      </c>
    </row>
    <row r="236" spans="1:5" ht="15" customHeight="1" x14ac:dyDescent="0.2">
      <c r="C236" s="67">
        <v>6409</v>
      </c>
      <c r="D236" s="68" t="s">
        <v>55</v>
      </c>
      <c r="E236" s="55">
        <v>96017.63</v>
      </c>
    </row>
    <row r="237" spans="1:5" ht="15" customHeight="1" x14ac:dyDescent="0.2">
      <c r="C237" s="69" t="s">
        <v>45</v>
      </c>
      <c r="D237" s="70"/>
      <c r="E237" s="71">
        <f>SUM(E236:E236)</f>
        <v>96017.63</v>
      </c>
    </row>
    <row r="238" spans="1:5" ht="15" customHeight="1" x14ac:dyDescent="0.2"/>
    <row r="239" spans="1:5" ht="15" customHeight="1" x14ac:dyDescent="0.2"/>
    <row r="240" spans="1:5" ht="15" customHeight="1" x14ac:dyDescent="0.25">
      <c r="A240" s="35" t="s">
        <v>66</v>
      </c>
    </row>
    <row r="241" spans="1:5" ht="15" customHeight="1" x14ac:dyDescent="0.2">
      <c r="A241" s="36" t="s">
        <v>35</v>
      </c>
      <c r="B241" s="36"/>
      <c r="C241" s="36"/>
      <c r="D241" s="36"/>
      <c r="E241" s="36"/>
    </row>
    <row r="242" spans="1:5" ht="15" customHeight="1" x14ac:dyDescent="0.2">
      <c r="A242" s="64" t="s">
        <v>67</v>
      </c>
      <c r="B242" s="64"/>
      <c r="C242" s="64"/>
      <c r="D242" s="64"/>
      <c r="E242" s="64"/>
    </row>
    <row r="243" spans="1:5" ht="15" customHeight="1" x14ac:dyDescent="0.2">
      <c r="A243" s="64"/>
      <c r="B243" s="64"/>
      <c r="C243" s="64"/>
      <c r="D243" s="64"/>
      <c r="E243" s="64"/>
    </row>
    <row r="244" spans="1:5" ht="15" customHeight="1" x14ac:dyDescent="0.2">
      <c r="A244" s="64"/>
      <c r="B244" s="64"/>
      <c r="C244" s="64"/>
      <c r="D244" s="64"/>
      <c r="E244" s="64"/>
    </row>
    <row r="245" spans="1:5" ht="15" customHeight="1" x14ac:dyDescent="0.2">
      <c r="A245" s="64"/>
      <c r="B245" s="64"/>
      <c r="C245" s="64"/>
      <c r="D245" s="64"/>
      <c r="E245" s="64"/>
    </row>
    <row r="246" spans="1:5" ht="15" customHeight="1" x14ac:dyDescent="0.2">
      <c r="A246" s="64"/>
      <c r="B246" s="64"/>
      <c r="C246" s="64"/>
      <c r="D246" s="64"/>
      <c r="E246" s="64"/>
    </row>
    <row r="247" spans="1:5" ht="15" customHeight="1" x14ac:dyDescent="0.2">
      <c r="A247" s="64"/>
      <c r="B247" s="64"/>
      <c r="C247" s="64"/>
      <c r="D247" s="64"/>
      <c r="E247" s="64"/>
    </row>
    <row r="248" spans="1:5" ht="15" customHeight="1" x14ac:dyDescent="0.2">
      <c r="A248" s="64"/>
      <c r="B248" s="64"/>
      <c r="C248" s="64"/>
      <c r="D248" s="64"/>
      <c r="E248" s="64"/>
    </row>
    <row r="249" spans="1:5" ht="15" customHeight="1" x14ac:dyDescent="0.2">
      <c r="A249" s="64"/>
      <c r="B249" s="64"/>
      <c r="C249" s="64"/>
      <c r="D249" s="64"/>
      <c r="E249" s="64"/>
    </row>
    <row r="250" spans="1:5" ht="15" customHeight="1" x14ac:dyDescent="0.2">
      <c r="A250" s="38"/>
      <c r="B250" s="39"/>
      <c r="C250" s="38"/>
      <c r="D250" s="38"/>
      <c r="E250" s="38"/>
    </row>
    <row r="251" spans="1:5" ht="15" customHeight="1" x14ac:dyDescent="0.25">
      <c r="A251" s="40" t="s">
        <v>1</v>
      </c>
      <c r="B251" s="41"/>
      <c r="C251" s="42"/>
      <c r="D251" s="42"/>
      <c r="E251" s="42"/>
    </row>
    <row r="252" spans="1:5" ht="15" customHeight="1" x14ac:dyDescent="0.2">
      <c r="A252" s="43" t="s">
        <v>38</v>
      </c>
      <c r="B252" s="42"/>
      <c r="C252" s="42"/>
      <c r="D252" s="42"/>
      <c r="E252" s="44" t="s">
        <v>53</v>
      </c>
    </row>
    <row r="253" spans="1:5" ht="15" customHeight="1" x14ac:dyDescent="0.25">
      <c r="A253" s="45"/>
      <c r="B253" s="46"/>
      <c r="C253" s="47"/>
      <c r="D253" s="47"/>
      <c r="E253" s="48"/>
    </row>
    <row r="254" spans="1:5" ht="15" customHeight="1" x14ac:dyDescent="0.2">
      <c r="B254" s="49" t="s">
        <v>40</v>
      </c>
      <c r="C254" s="49" t="s">
        <v>41</v>
      </c>
      <c r="D254" s="50" t="s">
        <v>42</v>
      </c>
      <c r="E254" s="51" t="s">
        <v>43</v>
      </c>
    </row>
    <row r="255" spans="1:5" ht="15" customHeight="1" x14ac:dyDescent="0.2">
      <c r="B255" s="52">
        <v>106515974</v>
      </c>
      <c r="C255" s="53"/>
      <c r="D255" s="54" t="s">
        <v>44</v>
      </c>
      <c r="E255" s="55">
        <v>1166296.97</v>
      </c>
    </row>
    <row r="256" spans="1:5" ht="15" customHeight="1" x14ac:dyDescent="0.2">
      <c r="B256" s="56"/>
      <c r="C256" s="57" t="s">
        <v>45</v>
      </c>
      <c r="D256" s="58"/>
      <c r="E256" s="59">
        <f>SUM(E255:E255)</f>
        <v>1166296.97</v>
      </c>
    </row>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60" t="s">
        <v>16</v>
      </c>
      <c r="B262" s="47"/>
      <c r="C262" s="47"/>
      <c r="D262" s="47"/>
      <c r="E262" s="47"/>
    </row>
    <row r="263" spans="1:5" ht="15" customHeight="1" x14ac:dyDescent="0.2">
      <c r="A263" s="61" t="s">
        <v>46</v>
      </c>
      <c r="B263" s="47"/>
      <c r="C263" s="47"/>
      <c r="D263" s="47"/>
      <c r="E263" s="62" t="s">
        <v>47</v>
      </c>
    </row>
    <row r="264" spans="1:5" ht="15" customHeight="1" x14ac:dyDescent="0.2"/>
    <row r="265" spans="1:5" ht="15" customHeight="1" x14ac:dyDescent="0.2">
      <c r="C265" s="49" t="s">
        <v>41</v>
      </c>
      <c r="D265" s="50" t="s">
        <v>42</v>
      </c>
      <c r="E265" s="51" t="s">
        <v>43</v>
      </c>
    </row>
    <row r="266" spans="1:5" ht="15" customHeight="1" x14ac:dyDescent="0.2">
      <c r="C266" s="63"/>
      <c r="D266" s="54" t="s">
        <v>48</v>
      </c>
      <c r="E266" s="55">
        <v>1166296.97</v>
      </c>
    </row>
    <row r="267" spans="1:5" ht="15" customHeight="1" x14ac:dyDescent="0.2">
      <c r="C267" s="57" t="s">
        <v>45</v>
      </c>
      <c r="D267" s="58"/>
      <c r="E267" s="59">
        <f>SUM(E266:E266)</f>
        <v>1166296.97</v>
      </c>
    </row>
    <row r="268" spans="1:5" ht="15" customHeight="1" x14ac:dyDescent="0.2"/>
    <row r="269" spans="1:5" ht="15" customHeight="1" x14ac:dyDescent="0.2"/>
    <row r="270" spans="1:5" ht="15" customHeight="1" x14ac:dyDescent="0.25">
      <c r="A270" s="35" t="s">
        <v>68</v>
      </c>
    </row>
    <row r="271" spans="1:5" ht="15" customHeight="1" x14ac:dyDescent="0.2">
      <c r="A271" s="36" t="s">
        <v>35</v>
      </c>
      <c r="B271" s="36"/>
      <c r="C271" s="36"/>
      <c r="D271" s="36"/>
      <c r="E271" s="36"/>
    </row>
    <row r="272" spans="1:5" ht="15" customHeight="1" x14ac:dyDescent="0.2">
      <c r="A272" s="64" t="s">
        <v>69</v>
      </c>
      <c r="B272" s="64"/>
      <c r="C272" s="64"/>
      <c r="D272" s="64"/>
      <c r="E272" s="64"/>
    </row>
    <row r="273" spans="1:5" ht="15" customHeight="1" x14ac:dyDescent="0.2">
      <c r="A273" s="64"/>
      <c r="B273" s="64"/>
      <c r="C273" s="64"/>
      <c r="D273" s="64"/>
      <c r="E273" s="64"/>
    </row>
    <row r="274" spans="1:5" ht="15" customHeight="1" x14ac:dyDescent="0.2">
      <c r="A274" s="64"/>
      <c r="B274" s="64"/>
      <c r="C274" s="64"/>
      <c r="D274" s="64"/>
      <c r="E274" s="64"/>
    </row>
    <row r="275" spans="1:5" ht="15" customHeight="1" x14ac:dyDescent="0.2">
      <c r="A275" s="64"/>
      <c r="B275" s="64"/>
      <c r="C275" s="64"/>
      <c r="D275" s="64"/>
      <c r="E275" s="64"/>
    </row>
    <row r="276" spans="1:5" ht="15" customHeight="1" x14ac:dyDescent="0.2">
      <c r="A276" s="64"/>
      <c r="B276" s="64"/>
      <c r="C276" s="64"/>
      <c r="D276" s="64"/>
      <c r="E276" s="64"/>
    </row>
    <row r="277" spans="1:5" ht="15" customHeight="1" x14ac:dyDescent="0.2">
      <c r="A277" s="64"/>
      <c r="B277" s="64"/>
      <c r="C277" s="64"/>
      <c r="D277" s="64"/>
      <c r="E277" s="64"/>
    </row>
    <row r="278" spans="1:5" ht="15" customHeight="1" x14ac:dyDescent="0.2">
      <c r="A278" s="64"/>
      <c r="B278" s="64"/>
      <c r="C278" s="64"/>
      <c r="D278" s="64"/>
      <c r="E278" s="64"/>
    </row>
    <row r="279" spans="1:5" ht="15" customHeight="1" x14ac:dyDescent="0.2">
      <c r="A279" s="64"/>
      <c r="B279" s="64"/>
      <c r="C279" s="64"/>
      <c r="D279" s="64"/>
      <c r="E279" s="64"/>
    </row>
    <row r="280" spans="1:5" ht="15" customHeight="1" x14ac:dyDescent="0.2">
      <c r="A280" s="72"/>
      <c r="B280" s="72"/>
      <c r="C280" s="72"/>
      <c r="D280" s="72"/>
      <c r="E280" s="72"/>
    </row>
    <row r="281" spans="1:5" ht="15" customHeight="1" x14ac:dyDescent="0.25">
      <c r="A281" s="40" t="s">
        <v>1</v>
      </c>
      <c r="B281" s="41"/>
      <c r="C281" s="42"/>
      <c r="D281" s="42"/>
      <c r="E281" s="42"/>
    </row>
    <row r="282" spans="1:5" ht="15" customHeight="1" x14ac:dyDescent="0.2">
      <c r="A282" s="43" t="s">
        <v>38</v>
      </c>
      <c r="B282" s="42"/>
      <c r="C282" s="42"/>
      <c r="D282" s="42"/>
      <c r="E282" s="44" t="s">
        <v>53</v>
      </c>
    </row>
    <row r="283" spans="1:5" ht="15" customHeight="1" x14ac:dyDescent="0.25">
      <c r="A283" s="45"/>
      <c r="B283" s="46"/>
      <c r="C283" s="47"/>
      <c r="D283" s="47"/>
      <c r="E283" s="48"/>
    </row>
    <row r="284" spans="1:5" ht="15" customHeight="1" x14ac:dyDescent="0.2">
      <c r="B284" s="49" t="s">
        <v>40</v>
      </c>
      <c r="C284" s="49" t="s">
        <v>41</v>
      </c>
      <c r="D284" s="50" t="s">
        <v>42</v>
      </c>
      <c r="E284" s="51" t="s">
        <v>43</v>
      </c>
    </row>
    <row r="285" spans="1:5" ht="15" customHeight="1" x14ac:dyDescent="0.2">
      <c r="B285" s="52">
        <v>106515974</v>
      </c>
      <c r="C285" s="53"/>
      <c r="D285" s="54" t="s">
        <v>44</v>
      </c>
      <c r="E285" s="55">
        <v>2342415.0499999998</v>
      </c>
    </row>
    <row r="286" spans="1:5" ht="15" customHeight="1" x14ac:dyDescent="0.2">
      <c r="B286" s="56"/>
      <c r="C286" s="57" t="s">
        <v>45</v>
      </c>
      <c r="D286" s="58"/>
      <c r="E286" s="59">
        <f>SUM(E285:E285)</f>
        <v>2342415.0499999998</v>
      </c>
    </row>
    <row r="287" spans="1:5" ht="15" customHeight="1" x14ac:dyDescent="0.2"/>
    <row r="288" spans="1:5" ht="15" customHeight="1" x14ac:dyDescent="0.25">
      <c r="A288" s="60" t="s">
        <v>16</v>
      </c>
      <c r="B288" s="47"/>
      <c r="C288" s="47"/>
      <c r="D288" s="47"/>
      <c r="E288" s="47"/>
    </row>
    <row r="289" spans="1:5" ht="15" customHeight="1" x14ac:dyDescent="0.2">
      <c r="A289" s="61" t="s">
        <v>46</v>
      </c>
      <c r="B289" s="47"/>
      <c r="C289" s="47"/>
      <c r="D289" s="47"/>
      <c r="E289" s="62" t="s">
        <v>47</v>
      </c>
    </row>
    <row r="290" spans="1:5" ht="15" customHeight="1" x14ac:dyDescent="0.2"/>
    <row r="291" spans="1:5" ht="15" customHeight="1" x14ac:dyDescent="0.2">
      <c r="C291" s="49" t="s">
        <v>41</v>
      </c>
      <c r="D291" s="50" t="s">
        <v>42</v>
      </c>
      <c r="E291" s="51" t="s">
        <v>43</v>
      </c>
    </row>
    <row r="292" spans="1:5" ht="15" customHeight="1" x14ac:dyDescent="0.2">
      <c r="C292" s="63"/>
      <c r="D292" s="54" t="s">
        <v>48</v>
      </c>
      <c r="E292" s="55">
        <v>2261626.17</v>
      </c>
    </row>
    <row r="293" spans="1:5" ht="15" customHeight="1" x14ac:dyDescent="0.2">
      <c r="C293" s="57" t="s">
        <v>45</v>
      </c>
      <c r="D293" s="58"/>
      <c r="E293" s="59">
        <f>SUM(E292:E292)</f>
        <v>2261626.17</v>
      </c>
    </row>
    <row r="294" spans="1:5" ht="15" customHeight="1" x14ac:dyDescent="0.2"/>
    <row r="295" spans="1:5" ht="15" customHeight="1" x14ac:dyDescent="0.2">
      <c r="C295" s="65" t="s">
        <v>41</v>
      </c>
      <c r="D295" s="66" t="s">
        <v>54</v>
      </c>
      <c r="E295" s="65" t="s">
        <v>43</v>
      </c>
    </row>
    <row r="296" spans="1:5" ht="15" customHeight="1" x14ac:dyDescent="0.2">
      <c r="C296" s="67">
        <v>6409</v>
      </c>
      <c r="D296" s="68" t="s">
        <v>55</v>
      </c>
      <c r="E296" s="55">
        <v>80788.88</v>
      </c>
    </row>
    <row r="297" spans="1:5" ht="15" customHeight="1" x14ac:dyDescent="0.2">
      <c r="C297" s="69" t="s">
        <v>45</v>
      </c>
      <c r="D297" s="70"/>
      <c r="E297" s="71">
        <f>SUM(E296:E296)</f>
        <v>80788.88</v>
      </c>
    </row>
    <row r="298" spans="1:5" ht="15" customHeight="1" x14ac:dyDescent="0.2"/>
    <row r="299" spans="1:5" ht="15" customHeight="1" x14ac:dyDescent="0.2"/>
    <row r="300" spans="1:5" ht="15" customHeight="1" x14ac:dyDescent="0.25">
      <c r="A300" s="35" t="s">
        <v>70</v>
      </c>
    </row>
    <row r="301" spans="1:5" ht="15" customHeight="1" x14ac:dyDescent="0.2">
      <c r="A301" s="36" t="s">
        <v>35</v>
      </c>
      <c r="B301" s="36"/>
      <c r="C301" s="36"/>
      <c r="D301" s="36"/>
      <c r="E301" s="36"/>
    </row>
    <row r="302" spans="1:5" ht="15" customHeight="1" x14ac:dyDescent="0.2">
      <c r="A302" s="64" t="s">
        <v>71</v>
      </c>
      <c r="B302" s="64"/>
      <c r="C302" s="64"/>
      <c r="D302" s="64"/>
      <c r="E302" s="64"/>
    </row>
    <row r="303" spans="1:5" ht="15" customHeight="1" x14ac:dyDescent="0.2">
      <c r="A303" s="64"/>
      <c r="B303" s="64"/>
      <c r="C303" s="64"/>
      <c r="D303" s="64"/>
      <c r="E303" s="64"/>
    </row>
    <row r="304" spans="1:5" ht="15" customHeight="1" x14ac:dyDescent="0.2">
      <c r="A304" s="64"/>
      <c r="B304" s="64"/>
      <c r="C304" s="64"/>
      <c r="D304" s="64"/>
      <c r="E304" s="64"/>
    </row>
    <row r="305" spans="1:5" ht="15" customHeight="1" x14ac:dyDescent="0.2">
      <c r="A305" s="64"/>
      <c r="B305" s="64"/>
      <c r="C305" s="64"/>
      <c r="D305" s="64"/>
      <c r="E305" s="64"/>
    </row>
    <row r="306" spans="1:5" ht="15" customHeight="1" x14ac:dyDescent="0.2">
      <c r="A306" s="64"/>
      <c r="B306" s="64"/>
      <c r="C306" s="64"/>
      <c r="D306" s="64"/>
      <c r="E306" s="64"/>
    </row>
    <row r="307" spans="1:5" ht="15" customHeight="1" x14ac:dyDescent="0.2">
      <c r="A307" s="64"/>
      <c r="B307" s="64"/>
      <c r="C307" s="64"/>
      <c r="D307" s="64"/>
      <c r="E307" s="64"/>
    </row>
    <row r="308" spans="1:5" ht="15" customHeight="1" x14ac:dyDescent="0.2">
      <c r="A308" s="64"/>
      <c r="B308" s="64"/>
      <c r="C308" s="64"/>
      <c r="D308" s="64"/>
      <c r="E308" s="64"/>
    </row>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40" t="s">
        <v>1</v>
      </c>
      <c r="B314" s="41"/>
      <c r="C314" s="42"/>
      <c r="D314" s="42"/>
      <c r="E314" s="42"/>
    </row>
    <row r="315" spans="1:5" ht="15" customHeight="1" x14ac:dyDescent="0.2">
      <c r="A315" s="43" t="s">
        <v>38</v>
      </c>
      <c r="B315" s="42"/>
      <c r="C315" s="42"/>
      <c r="D315" s="42"/>
      <c r="E315" s="44" t="s">
        <v>53</v>
      </c>
    </row>
    <row r="316" spans="1:5" ht="15" customHeight="1" x14ac:dyDescent="0.25">
      <c r="A316" s="45"/>
      <c r="B316" s="46"/>
      <c r="C316" s="47"/>
      <c r="D316" s="47"/>
      <c r="E316" s="48"/>
    </row>
    <row r="317" spans="1:5" ht="15" customHeight="1" x14ac:dyDescent="0.2">
      <c r="B317" s="49" t="s">
        <v>40</v>
      </c>
      <c r="C317" s="49" t="s">
        <v>41</v>
      </c>
      <c r="D317" s="50" t="s">
        <v>42</v>
      </c>
      <c r="E317" s="51" t="s">
        <v>43</v>
      </c>
    </row>
    <row r="318" spans="1:5" ht="15" customHeight="1" x14ac:dyDescent="0.2">
      <c r="B318" s="52">
        <v>106515974</v>
      </c>
      <c r="C318" s="53"/>
      <c r="D318" s="54" t="s">
        <v>44</v>
      </c>
      <c r="E318" s="55">
        <v>1713607.44</v>
      </c>
    </row>
    <row r="319" spans="1:5" ht="15" customHeight="1" x14ac:dyDescent="0.2">
      <c r="B319" s="56"/>
      <c r="C319" s="57" t="s">
        <v>45</v>
      </c>
      <c r="D319" s="58"/>
      <c r="E319" s="59">
        <f>SUM(E318:E318)</f>
        <v>1713607.44</v>
      </c>
    </row>
    <row r="320" spans="1:5" ht="15" customHeight="1" x14ac:dyDescent="0.2"/>
    <row r="321" spans="1:5" ht="15" customHeight="1" x14ac:dyDescent="0.25">
      <c r="A321" s="60" t="s">
        <v>16</v>
      </c>
      <c r="B321" s="47"/>
      <c r="C321" s="47"/>
      <c r="D321" s="47"/>
      <c r="E321" s="47"/>
    </row>
    <row r="322" spans="1:5" ht="15" customHeight="1" x14ac:dyDescent="0.2">
      <c r="A322" s="61" t="s">
        <v>46</v>
      </c>
      <c r="B322" s="47"/>
      <c r="C322" s="47"/>
      <c r="D322" s="47"/>
      <c r="E322" s="62" t="s">
        <v>47</v>
      </c>
    </row>
    <row r="323" spans="1:5" ht="15" customHeight="1" x14ac:dyDescent="0.2"/>
    <row r="324" spans="1:5" ht="15" customHeight="1" x14ac:dyDescent="0.2">
      <c r="C324" s="49" t="s">
        <v>41</v>
      </c>
      <c r="D324" s="50" t="s">
        <v>42</v>
      </c>
      <c r="E324" s="51" t="s">
        <v>43</v>
      </c>
    </row>
    <row r="325" spans="1:5" ht="15" customHeight="1" x14ac:dyDescent="0.2">
      <c r="C325" s="63"/>
      <c r="D325" s="54" t="s">
        <v>48</v>
      </c>
      <c r="E325" s="55">
        <v>1703931.27</v>
      </c>
    </row>
    <row r="326" spans="1:5" ht="15" customHeight="1" x14ac:dyDescent="0.2">
      <c r="C326" s="57" t="s">
        <v>45</v>
      </c>
      <c r="D326" s="58"/>
      <c r="E326" s="59">
        <f>SUM(E325:E325)</f>
        <v>1703931.27</v>
      </c>
    </row>
    <row r="327" spans="1:5" ht="15" customHeight="1" x14ac:dyDescent="0.2"/>
    <row r="328" spans="1:5" ht="15" customHeight="1" x14ac:dyDescent="0.2">
      <c r="C328" s="65" t="s">
        <v>41</v>
      </c>
      <c r="D328" s="66" t="s">
        <v>54</v>
      </c>
      <c r="E328" s="65" t="s">
        <v>43</v>
      </c>
    </row>
    <row r="329" spans="1:5" ht="15" customHeight="1" x14ac:dyDescent="0.2">
      <c r="C329" s="67">
        <v>6409</v>
      </c>
      <c r="D329" s="68" t="s">
        <v>55</v>
      </c>
      <c r="E329" s="55">
        <v>9676.17</v>
      </c>
    </row>
    <row r="330" spans="1:5" ht="15" customHeight="1" x14ac:dyDescent="0.2">
      <c r="C330" s="69" t="s">
        <v>45</v>
      </c>
      <c r="D330" s="70"/>
      <c r="E330" s="71">
        <f>SUM(E329:E329)</f>
        <v>9676.17</v>
      </c>
    </row>
    <row r="331" spans="1:5" ht="15" customHeight="1" x14ac:dyDescent="0.2"/>
    <row r="332" spans="1:5" ht="15" customHeight="1" x14ac:dyDescent="0.2"/>
    <row r="333" spans="1:5" ht="15" customHeight="1" x14ac:dyDescent="0.25">
      <c r="A333" s="35" t="s">
        <v>72</v>
      </c>
    </row>
    <row r="334" spans="1:5" ht="15" customHeight="1" x14ac:dyDescent="0.2">
      <c r="A334" s="36" t="s">
        <v>35</v>
      </c>
      <c r="B334" s="36"/>
      <c r="C334" s="36"/>
      <c r="D334" s="36"/>
      <c r="E334" s="36"/>
    </row>
    <row r="335" spans="1:5" ht="15" customHeight="1" x14ac:dyDescent="0.2">
      <c r="A335" s="64" t="s">
        <v>73</v>
      </c>
      <c r="B335" s="64"/>
      <c r="C335" s="64"/>
      <c r="D335" s="64"/>
      <c r="E335" s="64"/>
    </row>
    <row r="336" spans="1:5" ht="15" customHeight="1" x14ac:dyDescent="0.2">
      <c r="A336" s="64"/>
      <c r="B336" s="64"/>
      <c r="C336" s="64"/>
      <c r="D336" s="64"/>
      <c r="E336" s="64"/>
    </row>
    <row r="337" spans="1:5" ht="15" customHeight="1" x14ac:dyDescent="0.2">
      <c r="A337" s="64"/>
      <c r="B337" s="64"/>
      <c r="C337" s="64"/>
      <c r="D337" s="64"/>
      <c r="E337" s="64"/>
    </row>
    <row r="338" spans="1:5" ht="15" customHeight="1" x14ac:dyDescent="0.2">
      <c r="A338" s="64"/>
      <c r="B338" s="64"/>
      <c r="C338" s="64"/>
      <c r="D338" s="64"/>
      <c r="E338" s="64"/>
    </row>
    <row r="339" spans="1:5" ht="15" customHeight="1" x14ac:dyDescent="0.2">
      <c r="A339" s="64"/>
      <c r="B339" s="64"/>
      <c r="C339" s="64"/>
      <c r="D339" s="64"/>
      <c r="E339" s="64"/>
    </row>
    <row r="340" spans="1:5" ht="15" customHeight="1" x14ac:dyDescent="0.2">
      <c r="A340" s="64"/>
      <c r="B340" s="64"/>
      <c r="C340" s="64"/>
      <c r="D340" s="64"/>
      <c r="E340" s="64"/>
    </row>
    <row r="341" spans="1:5" ht="15" customHeight="1" x14ac:dyDescent="0.2">
      <c r="A341" s="64"/>
      <c r="B341" s="64"/>
      <c r="C341" s="64"/>
      <c r="D341" s="64"/>
      <c r="E341" s="64"/>
    </row>
    <row r="342" spans="1:5" ht="15" customHeight="1" x14ac:dyDescent="0.2">
      <c r="A342" s="64"/>
      <c r="B342" s="64"/>
      <c r="C342" s="64"/>
      <c r="D342" s="64"/>
      <c r="E342" s="64"/>
    </row>
    <row r="343" spans="1:5" ht="15" customHeight="1" x14ac:dyDescent="0.2"/>
    <row r="344" spans="1:5" ht="15" customHeight="1" x14ac:dyDescent="0.25">
      <c r="A344" s="40" t="s">
        <v>1</v>
      </c>
      <c r="B344" s="41"/>
      <c r="C344" s="42"/>
      <c r="D344" s="42"/>
      <c r="E344" s="42"/>
    </row>
    <row r="345" spans="1:5" ht="15" customHeight="1" x14ac:dyDescent="0.2">
      <c r="A345" s="43" t="s">
        <v>38</v>
      </c>
      <c r="B345" s="42"/>
      <c r="C345" s="42"/>
      <c r="D345" s="42"/>
      <c r="E345" s="44" t="s">
        <v>53</v>
      </c>
    </row>
    <row r="346" spans="1:5" ht="15" customHeight="1" x14ac:dyDescent="0.25">
      <c r="A346" s="45"/>
      <c r="B346" s="46"/>
      <c r="C346" s="47"/>
      <c r="D346" s="47"/>
      <c r="E346" s="48"/>
    </row>
    <row r="347" spans="1:5" ht="15" customHeight="1" x14ac:dyDescent="0.2">
      <c r="B347" s="49" t="s">
        <v>40</v>
      </c>
      <c r="C347" s="49" t="s">
        <v>41</v>
      </c>
      <c r="D347" s="50" t="s">
        <v>42</v>
      </c>
      <c r="E347" s="51" t="s">
        <v>43</v>
      </c>
    </row>
    <row r="348" spans="1:5" ht="15" customHeight="1" x14ac:dyDescent="0.2">
      <c r="B348" s="52">
        <v>106515974</v>
      </c>
      <c r="C348" s="53"/>
      <c r="D348" s="54" t="s">
        <v>44</v>
      </c>
      <c r="E348" s="55">
        <v>1043441.29</v>
      </c>
    </row>
    <row r="349" spans="1:5" ht="15" customHeight="1" x14ac:dyDescent="0.2">
      <c r="B349" s="56"/>
      <c r="C349" s="57" t="s">
        <v>45</v>
      </c>
      <c r="D349" s="58"/>
      <c r="E349" s="59">
        <f>SUM(E348:E348)</f>
        <v>1043441.29</v>
      </c>
    </row>
    <row r="350" spans="1:5" ht="15" customHeight="1" x14ac:dyDescent="0.2"/>
    <row r="351" spans="1:5" ht="15" customHeight="1" x14ac:dyDescent="0.25">
      <c r="A351" s="60" t="s">
        <v>16</v>
      </c>
      <c r="B351" s="47"/>
      <c r="C351" s="47"/>
      <c r="D351" s="47"/>
      <c r="E351" s="47"/>
    </row>
    <row r="352" spans="1:5" ht="15" customHeight="1" x14ac:dyDescent="0.2">
      <c r="A352" s="61" t="s">
        <v>46</v>
      </c>
      <c r="B352" s="47"/>
      <c r="C352" s="47"/>
      <c r="D352" s="47"/>
      <c r="E352" s="62" t="s">
        <v>47</v>
      </c>
    </row>
    <row r="353" spans="1:5" ht="15" customHeight="1" x14ac:dyDescent="0.2"/>
    <row r="354" spans="1:5" ht="15" customHeight="1" x14ac:dyDescent="0.2">
      <c r="C354" s="49" t="s">
        <v>41</v>
      </c>
      <c r="D354" s="50" t="s">
        <v>42</v>
      </c>
      <c r="E354" s="51" t="s">
        <v>43</v>
      </c>
    </row>
    <row r="355" spans="1:5" ht="15" customHeight="1" x14ac:dyDescent="0.2">
      <c r="C355" s="63"/>
      <c r="D355" s="54" t="s">
        <v>48</v>
      </c>
      <c r="E355" s="55">
        <v>1009580.93</v>
      </c>
    </row>
    <row r="356" spans="1:5" ht="15" customHeight="1" x14ac:dyDescent="0.2">
      <c r="C356" s="57" t="s">
        <v>45</v>
      </c>
      <c r="D356" s="58"/>
      <c r="E356" s="59">
        <f>SUM(E355:E355)</f>
        <v>1009580.93</v>
      </c>
    </row>
    <row r="357" spans="1:5" ht="15" customHeight="1" x14ac:dyDescent="0.2"/>
    <row r="358" spans="1:5" ht="15" customHeight="1" x14ac:dyDescent="0.2">
      <c r="C358" s="65" t="s">
        <v>41</v>
      </c>
      <c r="D358" s="66" t="s">
        <v>54</v>
      </c>
      <c r="E358" s="65" t="s">
        <v>43</v>
      </c>
    </row>
    <row r="359" spans="1:5" ht="15" customHeight="1" x14ac:dyDescent="0.2">
      <c r="C359" s="67">
        <v>6409</v>
      </c>
      <c r="D359" s="68" t="s">
        <v>55</v>
      </c>
      <c r="E359" s="55">
        <v>33860.36</v>
      </c>
    </row>
    <row r="360" spans="1:5" ht="15" customHeight="1" x14ac:dyDescent="0.2">
      <c r="C360" s="69" t="s">
        <v>45</v>
      </c>
      <c r="D360" s="70"/>
      <c r="E360" s="71">
        <f>SUM(E359:E359)</f>
        <v>33860.36</v>
      </c>
    </row>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35" t="s">
        <v>74</v>
      </c>
    </row>
    <row r="367" spans="1:5" ht="15" customHeight="1" x14ac:dyDescent="0.2">
      <c r="A367" s="36" t="s">
        <v>35</v>
      </c>
      <c r="B367" s="36"/>
      <c r="C367" s="36"/>
      <c r="D367" s="36"/>
      <c r="E367" s="36"/>
    </row>
    <row r="368" spans="1:5" ht="15" customHeight="1" x14ac:dyDescent="0.2">
      <c r="A368" s="64" t="s">
        <v>75</v>
      </c>
      <c r="B368" s="64"/>
      <c r="C368" s="64"/>
      <c r="D368" s="64"/>
      <c r="E368" s="64"/>
    </row>
    <row r="369" spans="1:5" ht="15" customHeight="1" x14ac:dyDescent="0.2">
      <c r="A369" s="64"/>
      <c r="B369" s="64"/>
      <c r="C369" s="64"/>
      <c r="D369" s="64"/>
      <c r="E369" s="64"/>
    </row>
    <row r="370" spans="1:5" ht="15" customHeight="1" x14ac:dyDescent="0.2">
      <c r="A370" s="64"/>
      <c r="B370" s="64"/>
      <c r="C370" s="64"/>
      <c r="D370" s="64"/>
      <c r="E370" s="64"/>
    </row>
    <row r="371" spans="1:5" ht="15" customHeight="1" x14ac:dyDescent="0.2">
      <c r="A371" s="64"/>
      <c r="B371" s="64"/>
      <c r="C371" s="64"/>
      <c r="D371" s="64"/>
      <c r="E371" s="64"/>
    </row>
    <row r="372" spans="1:5" ht="15" customHeight="1" x14ac:dyDescent="0.2">
      <c r="A372" s="64"/>
      <c r="B372" s="64"/>
      <c r="C372" s="64"/>
      <c r="D372" s="64"/>
      <c r="E372" s="64"/>
    </row>
    <row r="373" spans="1:5" ht="15" customHeight="1" x14ac:dyDescent="0.2">
      <c r="A373" s="64"/>
      <c r="B373" s="64"/>
      <c r="C373" s="64"/>
      <c r="D373" s="64"/>
      <c r="E373" s="64"/>
    </row>
    <row r="374" spans="1:5" ht="15" customHeight="1" x14ac:dyDescent="0.2">
      <c r="A374" s="64"/>
      <c r="B374" s="64"/>
      <c r="C374" s="64"/>
      <c r="D374" s="64"/>
      <c r="E374" s="64"/>
    </row>
    <row r="375" spans="1:5" ht="15" customHeight="1" x14ac:dyDescent="0.2">
      <c r="A375" s="64"/>
      <c r="B375" s="64"/>
      <c r="C375" s="64"/>
      <c r="D375" s="64"/>
      <c r="E375" s="64"/>
    </row>
    <row r="376" spans="1:5" ht="15" customHeight="1" x14ac:dyDescent="0.2"/>
    <row r="377" spans="1:5" ht="15" customHeight="1" x14ac:dyDescent="0.25">
      <c r="A377" s="40" t="s">
        <v>1</v>
      </c>
      <c r="B377" s="41"/>
      <c r="C377" s="42"/>
      <c r="D377" s="42"/>
      <c r="E377" s="42"/>
    </row>
    <row r="378" spans="1:5" ht="15" customHeight="1" x14ac:dyDescent="0.2">
      <c r="A378" s="43" t="s">
        <v>38</v>
      </c>
      <c r="B378" s="42"/>
      <c r="C378" s="42"/>
      <c r="D378" s="42"/>
      <c r="E378" s="44" t="s">
        <v>53</v>
      </c>
    </row>
    <row r="379" spans="1:5" ht="15" customHeight="1" x14ac:dyDescent="0.25">
      <c r="A379" s="45"/>
      <c r="B379" s="46"/>
      <c r="C379" s="47"/>
      <c r="D379" s="47"/>
      <c r="E379" s="48"/>
    </row>
    <row r="380" spans="1:5" ht="15" customHeight="1" x14ac:dyDescent="0.2">
      <c r="B380" s="49" t="s">
        <v>40</v>
      </c>
      <c r="C380" s="49" t="s">
        <v>41</v>
      </c>
      <c r="D380" s="50" t="s">
        <v>42</v>
      </c>
      <c r="E380" s="51" t="s">
        <v>43</v>
      </c>
    </row>
    <row r="381" spans="1:5" ht="15" customHeight="1" x14ac:dyDescent="0.2">
      <c r="B381" s="52">
        <v>106515974</v>
      </c>
      <c r="C381" s="53"/>
      <c r="D381" s="54" t="s">
        <v>44</v>
      </c>
      <c r="E381" s="55">
        <v>938162.48</v>
      </c>
    </row>
    <row r="382" spans="1:5" ht="15" customHeight="1" x14ac:dyDescent="0.2">
      <c r="B382" s="56"/>
      <c r="C382" s="57" t="s">
        <v>45</v>
      </c>
      <c r="D382" s="58"/>
      <c r="E382" s="59">
        <f>SUM(E381:E381)</f>
        <v>938162.48</v>
      </c>
    </row>
    <row r="383" spans="1:5" ht="15" customHeight="1" x14ac:dyDescent="0.2"/>
    <row r="384" spans="1:5" ht="15" customHeight="1" x14ac:dyDescent="0.25">
      <c r="A384" s="60" t="s">
        <v>16</v>
      </c>
      <c r="B384" s="47"/>
      <c r="C384" s="47"/>
      <c r="D384" s="47"/>
      <c r="E384" s="47"/>
    </row>
    <row r="385" spans="1:5" ht="15" customHeight="1" x14ac:dyDescent="0.2">
      <c r="A385" s="61" t="s">
        <v>46</v>
      </c>
      <c r="B385" s="47"/>
      <c r="C385" s="47"/>
      <c r="D385" s="47"/>
      <c r="E385" s="62" t="s">
        <v>47</v>
      </c>
    </row>
    <row r="386" spans="1:5" ht="15" customHeight="1" x14ac:dyDescent="0.2"/>
    <row r="387" spans="1:5" ht="15" customHeight="1" x14ac:dyDescent="0.2">
      <c r="C387" s="49" t="s">
        <v>41</v>
      </c>
      <c r="D387" s="50" t="s">
        <v>42</v>
      </c>
      <c r="E387" s="51" t="s">
        <v>43</v>
      </c>
    </row>
    <row r="388" spans="1:5" ht="15" customHeight="1" x14ac:dyDescent="0.2">
      <c r="C388" s="63"/>
      <c r="D388" s="54" t="s">
        <v>48</v>
      </c>
      <c r="E388" s="55">
        <v>926003.23</v>
      </c>
    </row>
    <row r="389" spans="1:5" ht="15" customHeight="1" x14ac:dyDescent="0.2">
      <c r="C389" s="57" t="s">
        <v>45</v>
      </c>
      <c r="D389" s="58"/>
      <c r="E389" s="59">
        <f>SUM(E388:E388)</f>
        <v>926003.23</v>
      </c>
    </row>
    <row r="390" spans="1:5" ht="15" customHeight="1" x14ac:dyDescent="0.2"/>
    <row r="391" spans="1:5" ht="15" customHeight="1" x14ac:dyDescent="0.2">
      <c r="C391" s="65" t="s">
        <v>41</v>
      </c>
      <c r="D391" s="66" t="s">
        <v>54</v>
      </c>
      <c r="E391" s="65" t="s">
        <v>43</v>
      </c>
    </row>
    <row r="392" spans="1:5" ht="15" customHeight="1" x14ac:dyDescent="0.2">
      <c r="C392" s="67">
        <v>6409</v>
      </c>
      <c r="D392" s="68" t="s">
        <v>55</v>
      </c>
      <c r="E392" s="55">
        <v>12159.25</v>
      </c>
    </row>
    <row r="393" spans="1:5" ht="15" customHeight="1" x14ac:dyDescent="0.2">
      <c r="C393" s="69" t="s">
        <v>45</v>
      </c>
      <c r="D393" s="70"/>
      <c r="E393" s="71">
        <f>SUM(E392:E392)</f>
        <v>12159.25</v>
      </c>
    </row>
    <row r="394" spans="1:5" ht="15" customHeight="1" x14ac:dyDescent="0.2"/>
    <row r="395" spans="1:5" ht="15" customHeight="1" x14ac:dyDescent="0.2"/>
    <row r="396" spans="1:5" ht="15" customHeight="1" x14ac:dyDescent="0.25">
      <c r="A396" s="35" t="s">
        <v>76</v>
      </c>
    </row>
    <row r="397" spans="1:5" ht="15" customHeight="1" x14ac:dyDescent="0.2">
      <c r="A397" s="36" t="s">
        <v>77</v>
      </c>
      <c r="B397" s="36"/>
      <c r="C397" s="36"/>
      <c r="D397" s="36"/>
      <c r="E397" s="36"/>
    </row>
    <row r="398" spans="1:5" ht="15" customHeight="1" x14ac:dyDescent="0.2">
      <c r="A398" s="64" t="s">
        <v>78</v>
      </c>
      <c r="B398" s="64"/>
      <c r="C398" s="64"/>
      <c r="D398" s="64"/>
      <c r="E398" s="64"/>
    </row>
    <row r="399" spans="1:5" ht="15" customHeight="1" x14ac:dyDescent="0.2">
      <c r="A399" s="64"/>
      <c r="B399" s="64"/>
      <c r="C399" s="64"/>
      <c r="D399" s="64"/>
      <c r="E399" s="64"/>
    </row>
    <row r="400" spans="1:5" ht="15" customHeight="1" x14ac:dyDescent="0.2">
      <c r="A400" s="64"/>
      <c r="B400" s="64"/>
      <c r="C400" s="64"/>
      <c r="D400" s="64"/>
      <c r="E400" s="64"/>
    </row>
    <row r="401" spans="1:5" ht="15" customHeight="1" x14ac:dyDescent="0.2">
      <c r="A401" s="64"/>
      <c r="B401" s="64"/>
      <c r="C401" s="64"/>
      <c r="D401" s="64"/>
      <c r="E401" s="64"/>
    </row>
    <row r="402" spans="1:5" ht="15" customHeight="1" x14ac:dyDescent="0.2">
      <c r="A402" s="64"/>
      <c r="B402" s="64"/>
      <c r="C402" s="64"/>
      <c r="D402" s="64"/>
      <c r="E402" s="64"/>
    </row>
    <row r="403" spans="1:5" ht="15" customHeight="1" x14ac:dyDescent="0.2">
      <c r="A403" s="64"/>
      <c r="B403" s="64"/>
      <c r="C403" s="64"/>
      <c r="D403" s="64"/>
      <c r="E403" s="64"/>
    </row>
    <row r="404" spans="1:5" ht="15" customHeight="1" x14ac:dyDescent="0.2">
      <c r="A404" s="64"/>
      <c r="B404" s="64"/>
      <c r="C404" s="64"/>
      <c r="D404" s="64"/>
      <c r="E404" s="64"/>
    </row>
    <row r="405" spans="1:5" ht="15" customHeight="1" x14ac:dyDescent="0.2">
      <c r="A405" s="64"/>
      <c r="B405" s="64"/>
      <c r="C405" s="64"/>
      <c r="D405" s="64"/>
      <c r="E405" s="64"/>
    </row>
    <row r="406" spans="1:5" ht="15" customHeight="1" x14ac:dyDescent="0.2"/>
    <row r="407" spans="1:5" ht="15" customHeight="1" x14ac:dyDescent="0.25">
      <c r="A407" s="40" t="s">
        <v>1</v>
      </c>
      <c r="B407" s="42"/>
      <c r="C407" s="42"/>
      <c r="D407" s="42"/>
      <c r="E407" s="42"/>
    </row>
    <row r="408" spans="1:5" ht="15" customHeight="1" x14ac:dyDescent="0.2">
      <c r="A408" s="43" t="s">
        <v>79</v>
      </c>
      <c r="B408" s="42"/>
      <c r="C408" s="42"/>
      <c r="D408" s="42"/>
      <c r="E408" s="44" t="s">
        <v>80</v>
      </c>
    </row>
    <row r="409" spans="1:5" ht="15" customHeight="1" x14ac:dyDescent="0.25">
      <c r="A409" s="73"/>
      <c r="B409" s="40"/>
      <c r="C409" s="42"/>
      <c r="D409" s="42"/>
      <c r="E409" s="74"/>
    </row>
    <row r="410" spans="1:5" ht="15" customHeight="1" x14ac:dyDescent="0.2">
      <c r="B410" s="65" t="s">
        <v>40</v>
      </c>
      <c r="C410" s="65" t="s">
        <v>41</v>
      </c>
      <c r="D410" s="75" t="s">
        <v>42</v>
      </c>
      <c r="E410" s="65" t="s">
        <v>43</v>
      </c>
    </row>
    <row r="411" spans="1:5" ht="15" customHeight="1" x14ac:dyDescent="0.2">
      <c r="B411" s="76">
        <v>33122</v>
      </c>
      <c r="C411" s="77"/>
      <c r="D411" s="78" t="s">
        <v>81</v>
      </c>
      <c r="E411" s="55">
        <v>-140000</v>
      </c>
    </row>
    <row r="412" spans="1:5" ht="15" customHeight="1" x14ac:dyDescent="0.2">
      <c r="B412" s="79"/>
      <c r="C412" s="69" t="s">
        <v>45</v>
      </c>
      <c r="D412" s="80"/>
      <c r="E412" s="81">
        <f>SUM(E411:E411)</f>
        <v>-140000</v>
      </c>
    </row>
    <row r="413" spans="1:5" ht="15" customHeight="1" x14ac:dyDescent="0.25">
      <c r="A413" s="82"/>
      <c r="B413" s="83"/>
      <c r="C413" s="83"/>
      <c r="D413" s="83"/>
      <c r="E413" s="83"/>
    </row>
    <row r="414" spans="1:5" ht="15" customHeight="1" x14ac:dyDescent="0.25">
      <c r="A414" s="82"/>
      <c r="B414" s="83"/>
      <c r="C414" s="83"/>
      <c r="D414" s="83"/>
      <c r="E414" s="83"/>
    </row>
    <row r="415" spans="1:5" ht="15" customHeight="1" x14ac:dyDescent="0.25">
      <c r="A415" s="82"/>
      <c r="B415" s="83"/>
      <c r="C415" s="83"/>
      <c r="D415" s="83"/>
      <c r="E415" s="83"/>
    </row>
    <row r="416" spans="1:5" ht="15" customHeight="1" x14ac:dyDescent="0.25">
      <c r="A416" s="82"/>
      <c r="B416" s="83"/>
      <c r="C416" s="83"/>
      <c r="D416" s="83"/>
      <c r="E416" s="83"/>
    </row>
    <row r="417" spans="1:5" ht="15" customHeight="1" x14ac:dyDescent="0.25">
      <c r="A417" s="82"/>
      <c r="B417" s="83"/>
      <c r="C417" s="83"/>
      <c r="D417" s="83"/>
      <c r="E417" s="83"/>
    </row>
    <row r="418" spans="1:5" ht="15" customHeight="1" x14ac:dyDescent="0.25">
      <c r="A418" s="40" t="s">
        <v>16</v>
      </c>
      <c r="B418" s="42"/>
      <c r="C418" s="42"/>
      <c r="D418" s="42"/>
      <c r="E418" s="73"/>
    </row>
    <row r="419" spans="1:5" ht="15" customHeight="1" x14ac:dyDescent="0.2">
      <c r="A419" s="43" t="s">
        <v>79</v>
      </c>
      <c r="B419" s="42"/>
      <c r="C419" s="42"/>
      <c r="D419" s="42"/>
      <c r="E419" s="44" t="s">
        <v>80</v>
      </c>
    </row>
    <row r="420" spans="1:5" ht="15" customHeight="1" x14ac:dyDescent="0.2"/>
    <row r="421" spans="1:5" ht="15" customHeight="1" x14ac:dyDescent="0.2">
      <c r="B421" s="65" t="s">
        <v>40</v>
      </c>
      <c r="C421" s="65" t="s">
        <v>41</v>
      </c>
      <c r="D421" s="75" t="s">
        <v>42</v>
      </c>
      <c r="E421" s="65" t="s">
        <v>43</v>
      </c>
    </row>
    <row r="422" spans="1:5" ht="15" customHeight="1" x14ac:dyDescent="0.2">
      <c r="B422" s="76">
        <v>33122</v>
      </c>
      <c r="C422" s="77"/>
      <c r="D422" s="78" t="s">
        <v>82</v>
      </c>
      <c r="E422" s="55">
        <v>-140000</v>
      </c>
    </row>
    <row r="423" spans="1:5" ht="15" customHeight="1" x14ac:dyDescent="0.2">
      <c r="B423" s="79"/>
      <c r="C423" s="69" t="s">
        <v>45</v>
      </c>
      <c r="D423" s="80"/>
      <c r="E423" s="81">
        <f>SUM(E422:E422)</f>
        <v>-140000</v>
      </c>
    </row>
    <row r="424" spans="1:5" ht="15" customHeight="1" x14ac:dyDescent="0.2"/>
    <row r="425" spans="1:5" ht="15" customHeight="1" x14ac:dyDescent="0.2"/>
    <row r="426" spans="1:5" ht="15" customHeight="1" x14ac:dyDescent="0.25">
      <c r="A426" s="35" t="s">
        <v>83</v>
      </c>
    </row>
    <row r="427" spans="1:5" ht="15" customHeight="1" x14ac:dyDescent="0.2">
      <c r="A427" s="36" t="s">
        <v>35</v>
      </c>
      <c r="B427" s="36"/>
      <c r="C427" s="36"/>
      <c r="D427" s="36"/>
      <c r="E427" s="36"/>
    </row>
    <row r="428" spans="1:5" ht="15" customHeight="1" x14ac:dyDescent="0.2">
      <c r="A428" s="64" t="s">
        <v>177</v>
      </c>
      <c r="B428" s="64"/>
      <c r="C428" s="64"/>
      <c r="D428" s="64"/>
      <c r="E428" s="64"/>
    </row>
    <row r="429" spans="1:5" ht="15" customHeight="1" x14ac:dyDescent="0.2">
      <c r="A429" s="64"/>
      <c r="B429" s="64"/>
      <c r="C429" s="64"/>
      <c r="D429" s="64"/>
      <c r="E429" s="64"/>
    </row>
    <row r="430" spans="1:5" ht="15" customHeight="1" x14ac:dyDescent="0.2">
      <c r="A430" s="64"/>
      <c r="B430" s="64"/>
      <c r="C430" s="64"/>
      <c r="D430" s="64"/>
      <c r="E430" s="64"/>
    </row>
    <row r="431" spans="1:5" ht="15" customHeight="1" x14ac:dyDescent="0.2">
      <c r="A431" s="64"/>
      <c r="B431" s="64"/>
      <c r="C431" s="64"/>
      <c r="D431" s="64"/>
      <c r="E431" s="64"/>
    </row>
    <row r="432" spans="1:5" ht="15" customHeight="1" x14ac:dyDescent="0.2">
      <c r="A432" s="64"/>
      <c r="B432" s="64"/>
      <c r="C432" s="64"/>
      <c r="D432" s="64"/>
      <c r="E432" s="64"/>
    </row>
    <row r="433" spans="1:5" ht="15" customHeight="1" x14ac:dyDescent="0.2">
      <c r="A433" s="64"/>
      <c r="B433" s="64"/>
      <c r="C433" s="64"/>
      <c r="D433" s="64"/>
      <c r="E433" s="64"/>
    </row>
    <row r="434" spans="1:5" ht="15" customHeight="1" x14ac:dyDescent="0.2">
      <c r="A434" s="64"/>
      <c r="B434" s="64"/>
      <c r="C434" s="64"/>
      <c r="D434" s="64"/>
      <c r="E434" s="64"/>
    </row>
    <row r="435" spans="1:5" ht="15" customHeight="1" x14ac:dyDescent="0.2">
      <c r="A435" s="64"/>
      <c r="B435" s="64"/>
      <c r="C435" s="64"/>
      <c r="D435" s="64"/>
      <c r="E435" s="64"/>
    </row>
    <row r="436" spans="1:5" ht="15" customHeight="1" x14ac:dyDescent="0.2">
      <c r="A436" s="72"/>
      <c r="B436" s="72"/>
      <c r="C436" s="72"/>
      <c r="D436" s="72"/>
      <c r="E436" s="72"/>
    </row>
    <row r="437" spans="1:5" ht="15" customHeight="1" x14ac:dyDescent="0.25">
      <c r="A437" s="60" t="s">
        <v>1</v>
      </c>
      <c r="B437" s="47"/>
      <c r="C437" s="47"/>
      <c r="D437" s="47"/>
      <c r="E437" s="47"/>
    </row>
    <row r="438" spans="1:5" ht="15" customHeight="1" x14ac:dyDescent="0.2">
      <c r="A438" s="61" t="s">
        <v>46</v>
      </c>
      <c r="E438" t="s">
        <v>47</v>
      </c>
    </row>
    <row r="439" spans="1:5" ht="15" customHeight="1" x14ac:dyDescent="0.25">
      <c r="B439" s="60"/>
      <c r="C439" s="47"/>
      <c r="D439" s="47"/>
      <c r="E439" s="48"/>
    </row>
    <row r="440" spans="1:5" ht="15" customHeight="1" x14ac:dyDescent="0.2">
      <c r="A440" s="84"/>
      <c r="B440" s="84"/>
      <c r="C440" s="49" t="s">
        <v>41</v>
      </c>
      <c r="D440" s="50" t="s">
        <v>42</v>
      </c>
      <c r="E440" s="65" t="s">
        <v>43</v>
      </c>
    </row>
    <row r="441" spans="1:5" ht="15" customHeight="1" x14ac:dyDescent="0.2">
      <c r="A441" s="85"/>
      <c r="B441" s="86"/>
      <c r="C441" s="67"/>
      <c r="D441" s="54" t="s">
        <v>84</v>
      </c>
      <c r="E441" s="55">
        <f>1961491.03+115381.82</f>
        <v>2076872.85</v>
      </c>
    </row>
    <row r="442" spans="1:5" ht="15" customHeight="1" x14ac:dyDescent="0.2">
      <c r="A442" s="85"/>
      <c r="B442" s="86"/>
      <c r="C442" s="69" t="s">
        <v>45</v>
      </c>
      <c r="D442" s="80"/>
      <c r="E442" s="81">
        <f>SUM(E441:E441)</f>
        <v>2076872.85</v>
      </c>
    </row>
    <row r="443" spans="1:5" ht="15" customHeight="1" x14ac:dyDescent="0.2"/>
    <row r="444" spans="1:5" ht="15" customHeight="1" x14ac:dyDescent="0.25">
      <c r="A444" s="40" t="s">
        <v>16</v>
      </c>
      <c r="B444" s="42"/>
      <c r="C444" s="42"/>
      <c r="D444" s="45"/>
      <c r="E444" s="45"/>
    </row>
    <row r="445" spans="1:5" ht="15" customHeight="1" x14ac:dyDescent="0.2">
      <c r="A445" s="43" t="s">
        <v>38</v>
      </c>
      <c r="B445" s="47"/>
      <c r="C445" s="47"/>
      <c r="D445" s="47"/>
      <c r="E445" s="62" t="s">
        <v>53</v>
      </c>
    </row>
    <row r="446" spans="1:5" ht="15" customHeight="1" x14ac:dyDescent="0.2">
      <c r="A446" s="73"/>
      <c r="B446" s="87"/>
      <c r="C446" s="42"/>
      <c r="D446" s="73"/>
      <c r="E446" s="88"/>
    </row>
    <row r="447" spans="1:5" ht="15" customHeight="1" x14ac:dyDescent="0.2">
      <c r="B447" s="84"/>
      <c r="C447" s="65" t="s">
        <v>41</v>
      </c>
      <c r="D447" s="66" t="s">
        <v>54</v>
      </c>
      <c r="E447" s="65" t="s">
        <v>43</v>
      </c>
    </row>
    <row r="448" spans="1:5" ht="15" customHeight="1" x14ac:dyDescent="0.2">
      <c r="B448" s="89"/>
      <c r="C448" s="67">
        <v>3315</v>
      </c>
      <c r="D448" s="68" t="s">
        <v>85</v>
      </c>
      <c r="E448" s="55">
        <v>2076872.85</v>
      </c>
    </row>
    <row r="449" spans="1:5" ht="15" customHeight="1" x14ac:dyDescent="0.2">
      <c r="B449" s="90"/>
      <c r="C449" s="69" t="s">
        <v>45</v>
      </c>
      <c r="D449" s="70"/>
      <c r="E449" s="71">
        <f>SUM(E448:E448)</f>
        <v>2076872.85</v>
      </c>
    </row>
    <row r="450" spans="1:5" ht="15" customHeight="1" x14ac:dyDescent="0.2"/>
    <row r="451" spans="1:5" ht="15" customHeight="1" x14ac:dyDescent="0.2"/>
    <row r="452" spans="1:5" ht="15" customHeight="1" x14ac:dyDescent="0.25">
      <c r="A452" s="35" t="s">
        <v>86</v>
      </c>
    </row>
    <row r="453" spans="1:5" ht="15" customHeight="1" x14ac:dyDescent="0.2">
      <c r="A453" s="36" t="s">
        <v>35</v>
      </c>
      <c r="B453" s="36"/>
      <c r="C453" s="36"/>
      <c r="D453" s="36"/>
      <c r="E453" s="36"/>
    </row>
    <row r="454" spans="1:5" ht="15" customHeight="1" x14ac:dyDescent="0.2">
      <c r="A454" s="64" t="s">
        <v>178</v>
      </c>
      <c r="B454" s="64"/>
      <c r="C454" s="64"/>
      <c r="D454" s="64"/>
      <c r="E454" s="64"/>
    </row>
    <row r="455" spans="1:5" ht="15" customHeight="1" x14ac:dyDescent="0.2">
      <c r="A455" s="64"/>
      <c r="B455" s="64"/>
      <c r="C455" s="64"/>
      <c r="D455" s="64"/>
      <c r="E455" s="64"/>
    </row>
    <row r="456" spans="1:5" ht="15" customHeight="1" x14ac:dyDescent="0.2">
      <c r="A456" s="64"/>
      <c r="B456" s="64"/>
      <c r="C456" s="64"/>
      <c r="D456" s="64"/>
      <c r="E456" s="64"/>
    </row>
    <row r="457" spans="1:5" ht="15" customHeight="1" x14ac:dyDescent="0.2">
      <c r="A457" s="64"/>
      <c r="B457" s="64"/>
      <c r="C457" s="64"/>
      <c r="D457" s="64"/>
      <c r="E457" s="64"/>
    </row>
    <row r="458" spans="1:5" ht="15" customHeight="1" x14ac:dyDescent="0.2">
      <c r="A458" s="64"/>
      <c r="B458" s="64"/>
      <c r="C458" s="64"/>
      <c r="D458" s="64"/>
      <c r="E458" s="64"/>
    </row>
    <row r="459" spans="1:5" ht="15" customHeight="1" x14ac:dyDescent="0.2">
      <c r="A459" s="64"/>
      <c r="B459" s="64"/>
      <c r="C459" s="64"/>
      <c r="D459" s="64"/>
      <c r="E459" s="64"/>
    </row>
    <row r="460" spans="1:5" ht="15" customHeight="1" x14ac:dyDescent="0.2">
      <c r="A460" s="64"/>
      <c r="B460" s="64"/>
      <c r="C460" s="64"/>
      <c r="D460" s="64"/>
      <c r="E460" s="64"/>
    </row>
    <row r="461" spans="1:5" ht="15" customHeight="1" x14ac:dyDescent="0.2">
      <c r="A461" s="72"/>
      <c r="B461" s="72"/>
      <c r="C461" s="72"/>
      <c r="D461" s="72"/>
      <c r="E461" s="72"/>
    </row>
    <row r="462" spans="1:5" ht="15" customHeight="1" x14ac:dyDescent="0.25">
      <c r="A462" s="60" t="s">
        <v>1</v>
      </c>
      <c r="B462" s="47"/>
      <c r="C462" s="47"/>
      <c r="D462" s="47"/>
      <c r="E462" s="47"/>
    </row>
    <row r="463" spans="1:5" ht="15" customHeight="1" x14ac:dyDescent="0.2">
      <c r="A463" s="61" t="s">
        <v>46</v>
      </c>
      <c r="E463" t="s">
        <v>47</v>
      </c>
    </row>
    <row r="464" spans="1:5" ht="15" customHeight="1" x14ac:dyDescent="0.25">
      <c r="B464" s="60"/>
      <c r="C464" s="47"/>
      <c r="D464" s="47"/>
      <c r="E464" s="48"/>
    </row>
    <row r="465" spans="1:5" ht="15" customHeight="1" x14ac:dyDescent="0.2">
      <c r="A465" s="84"/>
      <c r="B465" s="84"/>
      <c r="C465" s="49" t="s">
        <v>41</v>
      </c>
      <c r="D465" s="50" t="s">
        <v>42</v>
      </c>
      <c r="E465" s="65" t="s">
        <v>43</v>
      </c>
    </row>
    <row r="466" spans="1:5" ht="15" customHeight="1" x14ac:dyDescent="0.2">
      <c r="A466" s="85"/>
      <c r="B466" s="86"/>
      <c r="C466" s="67"/>
      <c r="D466" s="54" t="s">
        <v>84</v>
      </c>
      <c r="E466" s="55">
        <f>14481.28+851.84+166617+9801+69423.75+4083.75</f>
        <v>265258.62</v>
      </c>
    </row>
    <row r="467" spans="1:5" ht="15" customHeight="1" x14ac:dyDescent="0.2">
      <c r="A467" s="85"/>
      <c r="B467" s="86"/>
      <c r="C467" s="69" t="s">
        <v>45</v>
      </c>
      <c r="D467" s="80"/>
      <c r="E467" s="81">
        <f>SUM(E466:E466)</f>
        <v>265258.62</v>
      </c>
    </row>
    <row r="468" spans="1:5" ht="15" customHeight="1" x14ac:dyDescent="0.2"/>
    <row r="469" spans="1:5" ht="15" customHeight="1" x14ac:dyDescent="0.2"/>
    <row r="470" spans="1:5" ht="15" customHeight="1" x14ac:dyDescent="0.25">
      <c r="A470" s="40" t="s">
        <v>16</v>
      </c>
      <c r="B470" s="42"/>
      <c r="C470" s="42"/>
      <c r="D470" s="45"/>
      <c r="E470" s="45"/>
    </row>
    <row r="471" spans="1:5" ht="15" customHeight="1" x14ac:dyDescent="0.2">
      <c r="A471" s="43" t="s">
        <v>38</v>
      </c>
      <c r="B471" s="47"/>
      <c r="C471" s="47"/>
      <c r="D471" s="47"/>
      <c r="E471" s="62" t="s">
        <v>39</v>
      </c>
    </row>
    <row r="472" spans="1:5" ht="15" customHeight="1" x14ac:dyDescent="0.2">
      <c r="A472" s="73"/>
      <c r="B472" s="87"/>
      <c r="C472" s="42"/>
      <c r="D472" s="73"/>
      <c r="E472" s="88"/>
    </row>
    <row r="473" spans="1:5" ht="15" customHeight="1" x14ac:dyDescent="0.2">
      <c r="B473" s="84"/>
      <c r="C473" s="65" t="s">
        <v>41</v>
      </c>
      <c r="D473" s="66" t="s">
        <v>54</v>
      </c>
      <c r="E473" s="65" t="s">
        <v>43</v>
      </c>
    </row>
    <row r="474" spans="1:5" ht="15" customHeight="1" x14ac:dyDescent="0.2">
      <c r="B474" s="89"/>
      <c r="C474" s="67">
        <v>2212</v>
      </c>
      <c r="D474" s="68" t="s">
        <v>85</v>
      </c>
      <c r="E474" s="55">
        <f>15333.12+176418+73507.5</f>
        <v>265258.62</v>
      </c>
    </row>
    <row r="475" spans="1:5" ht="15" customHeight="1" x14ac:dyDescent="0.2">
      <c r="B475" s="90"/>
      <c r="C475" s="69" t="s">
        <v>45</v>
      </c>
      <c r="D475" s="70"/>
      <c r="E475" s="71">
        <f>SUM(E474:E474)</f>
        <v>265258.62</v>
      </c>
    </row>
    <row r="476" spans="1:5" ht="15" customHeight="1" x14ac:dyDescent="0.2"/>
    <row r="477" spans="1:5" ht="15" customHeight="1" x14ac:dyDescent="0.2"/>
    <row r="478" spans="1:5" ht="15" customHeight="1" x14ac:dyDescent="0.25">
      <c r="A478" s="35" t="s">
        <v>87</v>
      </c>
    </row>
    <row r="479" spans="1:5" ht="15" customHeight="1" x14ac:dyDescent="0.2">
      <c r="A479" s="36" t="s">
        <v>35</v>
      </c>
      <c r="B479" s="36"/>
      <c r="C479" s="36"/>
      <c r="D479" s="36"/>
      <c r="E479" s="36"/>
    </row>
    <row r="480" spans="1:5" ht="15" customHeight="1" x14ac:dyDescent="0.2">
      <c r="A480" s="64" t="s">
        <v>179</v>
      </c>
      <c r="B480" s="64"/>
      <c r="C480" s="64"/>
      <c r="D480" s="64"/>
      <c r="E480" s="64"/>
    </row>
    <row r="481" spans="1:5" ht="15" customHeight="1" x14ac:dyDescent="0.2">
      <c r="A481" s="64"/>
      <c r="B481" s="64"/>
      <c r="C481" s="64"/>
      <c r="D481" s="64"/>
      <c r="E481" s="64"/>
    </row>
    <row r="482" spans="1:5" ht="15" customHeight="1" x14ac:dyDescent="0.2">
      <c r="A482" s="64"/>
      <c r="B482" s="64"/>
      <c r="C482" s="64"/>
      <c r="D482" s="64"/>
      <c r="E482" s="64"/>
    </row>
    <row r="483" spans="1:5" ht="15" customHeight="1" x14ac:dyDescent="0.2">
      <c r="A483" s="64"/>
      <c r="B483" s="64"/>
      <c r="C483" s="64"/>
      <c r="D483" s="64"/>
      <c r="E483" s="64"/>
    </row>
    <row r="484" spans="1:5" ht="15" customHeight="1" x14ac:dyDescent="0.2">
      <c r="A484" s="64"/>
      <c r="B484" s="64"/>
      <c r="C484" s="64"/>
      <c r="D484" s="64"/>
      <c r="E484" s="64"/>
    </row>
    <row r="485" spans="1:5" ht="15" customHeight="1" x14ac:dyDescent="0.2">
      <c r="A485" s="64"/>
      <c r="B485" s="64"/>
      <c r="C485" s="64"/>
      <c r="D485" s="64"/>
      <c r="E485" s="64"/>
    </row>
    <row r="486" spans="1:5" ht="15" customHeight="1" x14ac:dyDescent="0.2">
      <c r="A486" s="64"/>
      <c r="B486" s="64"/>
      <c r="C486" s="64"/>
      <c r="D486" s="64"/>
      <c r="E486" s="64"/>
    </row>
    <row r="487" spans="1:5" ht="15" customHeight="1" x14ac:dyDescent="0.2">
      <c r="A487" s="64"/>
      <c r="B487" s="64"/>
      <c r="C487" s="64"/>
      <c r="D487" s="64"/>
      <c r="E487" s="64"/>
    </row>
    <row r="488" spans="1:5" ht="15" customHeight="1" x14ac:dyDescent="0.2">
      <c r="A488" s="72"/>
      <c r="B488" s="72"/>
      <c r="C488" s="72"/>
      <c r="D488" s="72"/>
      <c r="E488" s="72"/>
    </row>
    <row r="489" spans="1:5" ht="15" customHeight="1" x14ac:dyDescent="0.25">
      <c r="A489" s="60" t="s">
        <v>1</v>
      </c>
      <c r="B489" s="47"/>
      <c r="C489" s="47"/>
      <c r="D489" s="47"/>
      <c r="E489" s="47"/>
    </row>
    <row r="490" spans="1:5" ht="15" customHeight="1" x14ac:dyDescent="0.2">
      <c r="A490" s="61" t="s">
        <v>46</v>
      </c>
      <c r="E490" t="s">
        <v>47</v>
      </c>
    </row>
    <row r="491" spans="1:5" ht="15" customHeight="1" x14ac:dyDescent="0.25">
      <c r="B491" s="60"/>
      <c r="C491" s="47"/>
      <c r="D491" s="47"/>
      <c r="E491" s="48"/>
    </row>
    <row r="492" spans="1:5" ht="15" customHeight="1" x14ac:dyDescent="0.2">
      <c r="A492" s="84"/>
      <c r="B492" s="84"/>
      <c r="C492" s="49" t="s">
        <v>41</v>
      </c>
      <c r="D492" s="50" t="s">
        <v>42</v>
      </c>
      <c r="E492" s="65" t="s">
        <v>43</v>
      </c>
    </row>
    <row r="493" spans="1:5" ht="15" customHeight="1" x14ac:dyDescent="0.2">
      <c r="A493" s="85"/>
      <c r="B493" s="86"/>
      <c r="C493" s="67"/>
      <c r="D493" s="54" t="s">
        <v>84</v>
      </c>
      <c r="E493" s="55">
        <f>433581.53+25504.8</f>
        <v>459086.33</v>
      </c>
    </row>
    <row r="494" spans="1:5" ht="15" customHeight="1" x14ac:dyDescent="0.2">
      <c r="A494" s="85"/>
      <c r="B494" s="86"/>
      <c r="C494" s="69" t="s">
        <v>45</v>
      </c>
      <c r="D494" s="80"/>
      <c r="E494" s="81">
        <f>SUM(E493:E493)</f>
        <v>459086.33</v>
      </c>
    </row>
    <row r="495" spans="1:5" ht="15" customHeight="1" x14ac:dyDescent="0.2"/>
    <row r="496" spans="1:5" ht="15" customHeight="1" x14ac:dyDescent="0.25">
      <c r="A496" s="40" t="s">
        <v>16</v>
      </c>
      <c r="B496" s="42"/>
      <c r="C496" s="42"/>
      <c r="D496" s="45"/>
      <c r="E496" s="45"/>
    </row>
    <row r="497" spans="1:5" ht="15" customHeight="1" x14ac:dyDescent="0.2">
      <c r="A497" s="43" t="s">
        <v>38</v>
      </c>
      <c r="B497" s="47"/>
      <c r="C497" s="47"/>
      <c r="D497" s="47"/>
      <c r="E497" s="62" t="s">
        <v>39</v>
      </c>
    </row>
    <row r="498" spans="1:5" ht="15" customHeight="1" x14ac:dyDescent="0.2">
      <c r="A498" s="73"/>
      <c r="B498" s="87"/>
      <c r="C498" s="42"/>
      <c r="D498" s="73"/>
      <c r="E498" s="88"/>
    </row>
    <row r="499" spans="1:5" ht="15" customHeight="1" x14ac:dyDescent="0.2">
      <c r="B499" s="84"/>
      <c r="C499" s="65" t="s">
        <v>41</v>
      </c>
      <c r="D499" s="66" t="s">
        <v>54</v>
      </c>
      <c r="E499" s="65" t="s">
        <v>43</v>
      </c>
    </row>
    <row r="500" spans="1:5" ht="15" customHeight="1" x14ac:dyDescent="0.2">
      <c r="B500" s="89"/>
      <c r="C500" s="67">
        <v>2212</v>
      </c>
      <c r="D500" s="68" t="s">
        <v>85</v>
      </c>
      <c r="E500" s="55">
        <v>459086.33</v>
      </c>
    </row>
    <row r="501" spans="1:5" ht="15" customHeight="1" x14ac:dyDescent="0.2">
      <c r="B501" s="90"/>
      <c r="C501" s="69" t="s">
        <v>45</v>
      </c>
      <c r="D501" s="70"/>
      <c r="E501" s="81">
        <f>SUM(E500:E500)</f>
        <v>459086.33</v>
      </c>
    </row>
    <row r="502" spans="1:5" ht="15" customHeight="1" x14ac:dyDescent="0.2"/>
    <row r="503" spans="1:5" ht="15" customHeight="1" x14ac:dyDescent="0.2"/>
    <row r="504" spans="1:5" ht="15" customHeight="1" x14ac:dyDescent="0.25">
      <c r="A504" s="35" t="s">
        <v>88</v>
      </c>
    </row>
    <row r="505" spans="1:5" ht="15" customHeight="1" x14ac:dyDescent="0.2">
      <c r="A505" s="36" t="s">
        <v>35</v>
      </c>
      <c r="B505" s="36"/>
      <c r="C505" s="36"/>
      <c r="D505" s="36"/>
      <c r="E505" s="36"/>
    </row>
    <row r="506" spans="1:5" ht="15" customHeight="1" x14ac:dyDescent="0.2">
      <c r="A506" s="64" t="s">
        <v>180</v>
      </c>
      <c r="B506" s="64"/>
      <c r="C506" s="64"/>
      <c r="D506" s="64"/>
      <c r="E506" s="64"/>
    </row>
    <row r="507" spans="1:5" ht="15" customHeight="1" x14ac:dyDescent="0.2">
      <c r="A507" s="64"/>
      <c r="B507" s="64"/>
      <c r="C507" s="64"/>
      <c r="D507" s="64"/>
      <c r="E507" s="64"/>
    </row>
    <row r="508" spans="1:5" ht="15" customHeight="1" x14ac:dyDescent="0.2">
      <c r="A508" s="64"/>
      <c r="B508" s="64"/>
      <c r="C508" s="64"/>
      <c r="D508" s="64"/>
      <c r="E508" s="64"/>
    </row>
    <row r="509" spans="1:5" ht="15" customHeight="1" x14ac:dyDescent="0.2">
      <c r="A509" s="64"/>
      <c r="B509" s="64"/>
      <c r="C509" s="64"/>
      <c r="D509" s="64"/>
      <c r="E509" s="64"/>
    </row>
    <row r="510" spans="1:5" ht="15" customHeight="1" x14ac:dyDescent="0.2">
      <c r="A510" s="64"/>
      <c r="B510" s="64"/>
      <c r="C510" s="64"/>
      <c r="D510" s="64"/>
      <c r="E510" s="64"/>
    </row>
    <row r="511" spans="1:5" ht="15" customHeight="1" x14ac:dyDescent="0.2">
      <c r="A511" s="64"/>
      <c r="B511" s="64"/>
      <c r="C511" s="64"/>
      <c r="D511" s="64"/>
      <c r="E511" s="64"/>
    </row>
    <row r="512" spans="1:5" ht="15" customHeight="1" x14ac:dyDescent="0.2">
      <c r="A512" s="64"/>
      <c r="B512" s="64"/>
      <c r="C512" s="64"/>
      <c r="D512" s="64"/>
      <c r="E512" s="64"/>
    </row>
    <row r="513" spans="1:5" ht="15" customHeight="1" x14ac:dyDescent="0.2">
      <c r="A513" s="72"/>
      <c r="B513" s="72"/>
      <c r="C513" s="72"/>
      <c r="D513" s="72"/>
      <c r="E513" s="72"/>
    </row>
    <row r="514" spans="1:5" ht="15" customHeight="1" x14ac:dyDescent="0.25">
      <c r="A514" s="60" t="s">
        <v>1</v>
      </c>
      <c r="B514" s="47"/>
      <c r="C514" s="47"/>
      <c r="D514" s="47"/>
      <c r="E514" s="47"/>
    </row>
    <row r="515" spans="1:5" ht="15" customHeight="1" x14ac:dyDescent="0.2">
      <c r="A515" s="61" t="s">
        <v>46</v>
      </c>
      <c r="E515" t="s">
        <v>47</v>
      </c>
    </row>
    <row r="516" spans="1:5" ht="15" customHeight="1" x14ac:dyDescent="0.25">
      <c r="B516" s="60"/>
      <c r="C516" s="47"/>
      <c r="D516" s="47"/>
      <c r="E516" s="48"/>
    </row>
    <row r="517" spans="1:5" ht="15" customHeight="1" x14ac:dyDescent="0.2">
      <c r="A517" s="84"/>
      <c r="B517" s="84"/>
      <c r="C517" s="49" t="s">
        <v>41</v>
      </c>
      <c r="D517" s="50" t="s">
        <v>42</v>
      </c>
      <c r="E517" s="65" t="s">
        <v>43</v>
      </c>
    </row>
    <row r="518" spans="1:5" ht="15" customHeight="1" x14ac:dyDescent="0.2">
      <c r="A518" s="85"/>
      <c r="B518" s="86"/>
      <c r="C518" s="67"/>
      <c r="D518" s="54" t="s">
        <v>84</v>
      </c>
      <c r="E518" s="55">
        <f>6172579.07+363092.88</f>
        <v>6535671.9500000002</v>
      </c>
    </row>
    <row r="519" spans="1:5" ht="15" customHeight="1" x14ac:dyDescent="0.2">
      <c r="A519" s="85"/>
      <c r="B519" s="86"/>
      <c r="C519" s="69" t="s">
        <v>45</v>
      </c>
      <c r="D519" s="80"/>
      <c r="E519" s="81">
        <f>SUM(E518:E518)</f>
        <v>6535671.9500000002</v>
      </c>
    </row>
    <row r="520" spans="1:5" ht="15" customHeight="1" x14ac:dyDescent="0.2"/>
    <row r="521" spans="1:5" ht="15" customHeight="1" x14ac:dyDescent="0.2"/>
    <row r="522" spans="1:5" ht="15" customHeight="1" x14ac:dyDescent="0.25">
      <c r="A522" s="40" t="s">
        <v>16</v>
      </c>
      <c r="B522" s="42"/>
      <c r="C522" s="42"/>
      <c r="D522" s="45"/>
      <c r="E522" s="45"/>
    </row>
    <row r="523" spans="1:5" ht="15" customHeight="1" x14ac:dyDescent="0.2">
      <c r="A523" s="43" t="s">
        <v>38</v>
      </c>
      <c r="B523" s="47"/>
      <c r="C523" s="47"/>
      <c r="D523" s="47"/>
      <c r="E523" s="62" t="s">
        <v>39</v>
      </c>
    </row>
    <row r="524" spans="1:5" ht="15" customHeight="1" x14ac:dyDescent="0.2">
      <c r="A524" s="73"/>
      <c r="B524" s="87"/>
      <c r="C524" s="42"/>
      <c r="D524" s="73"/>
      <c r="E524" s="88"/>
    </row>
    <row r="525" spans="1:5" ht="15" customHeight="1" x14ac:dyDescent="0.2">
      <c r="B525" s="84"/>
      <c r="C525" s="65" t="s">
        <v>41</v>
      </c>
      <c r="D525" s="66" t="s">
        <v>54</v>
      </c>
      <c r="E525" s="65" t="s">
        <v>43</v>
      </c>
    </row>
    <row r="526" spans="1:5" ht="15" customHeight="1" x14ac:dyDescent="0.2">
      <c r="B526" s="89"/>
      <c r="C526" s="67">
        <v>2212</v>
      </c>
      <c r="D526" s="68" t="s">
        <v>85</v>
      </c>
      <c r="E526" s="55">
        <v>6535671.9500000002</v>
      </c>
    </row>
    <row r="527" spans="1:5" ht="15" customHeight="1" x14ac:dyDescent="0.2">
      <c r="B527" s="90"/>
      <c r="C527" s="69" t="s">
        <v>45</v>
      </c>
      <c r="D527" s="70"/>
      <c r="E527" s="71">
        <f>SUM(E526:E526)</f>
        <v>6535671.9500000002</v>
      </c>
    </row>
    <row r="528" spans="1:5" ht="15" customHeight="1" x14ac:dyDescent="0.2"/>
    <row r="529" spans="1:5" ht="15" customHeight="1" x14ac:dyDescent="0.2"/>
    <row r="530" spans="1:5" ht="15" customHeight="1" x14ac:dyDescent="0.25">
      <c r="A530" s="35" t="s">
        <v>89</v>
      </c>
    </row>
    <row r="531" spans="1:5" ht="15" customHeight="1" x14ac:dyDescent="0.2">
      <c r="A531" s="36" t="s">
        <v>35</v>
      </c>
      <c r="B531" s="36"/>
      <c r="C531" s="36"/>
      <c r="D531" s="36"/>
      <c r="E531" s="36"/>
    </row>
    <row r="532" spans="1:5" ht="15" customHeight="1" x14ac:dyDescent="0.2">
      <c r="A532" s="64" t="s">
        <v>181</v>
      </c>
      <c r="B532" s="64"/>
      <c r="C532" s="64"/>
      <c r="D532" s="64"/>
      <c r="E532" s="64"/>
    </row>
    <row r="533" spans="1:5" ht="15" customHeight="1" x14ac:dyDescent="0.2">
      <c r="A533" s="64"/>
      <c r="B533" s="64"/>
      <c r="C533" s="64"/>
      <c r="D533" s="64"/>
      <c r="E533" s="64"/>
    </row>
    <row r="534" spans="1:5" ht="15" customHeight="1" x14ac:dyDescent="0.2">
      <c r="A534" s="64"/>
      <c r="B534" s="64"/>
      <c r="C534" s="64"/>
      <c r="D534" s="64"/>
      <c r="E534" s="64"/>
    </row>
    <row r="535" spans="1:5" ht="15" customHeight="1" x14ac:dyDescent="0.2">
      <c r="A535" s="64"/>
      <c r="B535" s="64"/>
      <c r="C535" s="64"/>
      <c r="D535" s="64"/>
      <c r="E535" s="64"/>
    </row>
    <row r="536" spans="1:5" ht="15" customHeight="1" x14ac:dyDescent="0.2">
      <c r="A536" s="64"/>
      <c r="B536" s="64"/>
      <c r="C536" s="64"/>
      <c r="D536" s="64"/>
      <c r="E536" s="64"/>
    </row>
    <row r="537" spans="1:5" ht="15" customHeight="1" x14ac:dyDescent="0.2">
      <c r="A537" s="64"/>
      <c r="B537" s="64"/>
      <c r="C537" s="64"/>
      <c r="D537" s="64"/>
      <c r="E537" s="64"/>
    </row>
    <row r="538" spans="1:5" ht="15" customHeight="1" x14ac:dyDescent="0.2">
      <c r="A538" s="64"/>
      <c r="B538" s="64"/>
      <c r="C538" s="64"/>
      <c r="D538" s="64"/>
      <c r="E538" s="64"/>
    </row>
    <row r="539" spans="1:5" ht="15" customHeight="1" x14ac:dyDescent="0.2">
      <c r="A539" s="64"/>
      <c r="B539" s="64"/>
      <c r="C539" s="64"/>
      <c r="D539" s="64"/>
      <c r="E539" s="64"/>
    </row>
    <row r="540" spans="1:5" ht="15" customHeight="1" x14ac:dyDescent="0.2">
      <c r="A540" s="72"/>
      <c r="B540" s="72"/>
      <c r="C540" s="72"/>
      <c r="D540" s="72"/>
      <c r="E540" s="72"/>
    </row>
    <row r="541" spans="1:5" ht="15" customHeight="1" x14ac:dyDescent="0.25">
      <c r="A541" s="60" t="s">
        <v>1</v>
      </c>
      <c r="B541" s="47"/>
      <c r="C541" s="47"/>
      <c r="D541" s="47"/>
      <c r="E541" s="47"/>
    </row>
    <row r="542" spans="1:5" ht="15" customHeight="1" x14ac:dyDescent="0.2">
      <c r="A542" s="61" t="s">
        <v>46</v>
      </c>
      <c r="E542" t="s">
        <v>47</v>
      </c>
    </row>
    <row r="543" spans="1:5" ht="15" customHeight="1" x14ac:dyDescent="0.25">
      <c r="B543" s="60"/>
      <c r="C543" s="47"/>
      <c r="D543" s="47"/>
      <c r="E543" s="48"/>
    </row>
    <row r="544" spans="1:5" ht="15" customHeight="1" x14ac:dyDescent="0.2">
      <c r="A544" s="84"/>
      <c r="B544" s="84"/>
      <c r="C544" s="49" t="s">
        <v>41</v>
      </c>
      <c r="D544" s="50" t="s">
        <v>42</v>
      </c>
      <c r="E544" s="65" t="s">
        <v>43</v>
      </c>
    </row>
    <row r="545" spans="1:5" ht="15" customHeight="1" x14ac:dyDescent="0.2">
      <c r="A545" s="85"/>
      <c r="B545" s="86"/>
      <c r="C545" s="67"/>
      <c r="D545" s="54" t="s">
        <v>84</v>
      </c>
      <c r="E545" s="55">
        <v>662278.19999999995</v>
      </c>
    </row>
    <row r="546" spans="1:5" ht="15" customHeight="1" x14ac:dyDescent="0.2">
      <c r="A546" s="85"/>
      <c r="B546" s="86"/>
      <c r="C546" s="69" t="s">
        <v>45</v>
      </c>
      <c r="D546" s="80"/>
      <c r="E546" s="81">
        <f>SUM(E545:E545)</f>
        <v>662278.19999999995</v>
      </c>
    </row>
    <row r="547" spans="1:5" ht="15" customHeight="1" x14ac:dyDescent="0.2"/>
    <row r="548" spans="1:5" ht="15" customHeight="1" x14ac:dyDescent="0.25">
      <c r="A548" s="40" t="s">
        <v>16</v>
      </c>
      <c r="B548" s="42"/>
      <c r="C548" s="42"/>
      <c r="D548" s="45"/>
      <c r="E548" s="45"/>
    </row>
    <row r="549" spans="1:5" ht="15" customHeight="1" x14ac:dyDescent="0.2">
      <c r="A549" s="43" t="s">
        <v>38</v>
      </c>
      <c r="B549" s="47"/>
      <c r="C549" s="47"/>
      <c r="D549" s="47"/>
      <c r="E549" s="62" t="s">
        <v>53</v>
      </c>
    </row>
    <row r="550" spans="1:5" ht="15" customHeight="1" x14ac:dyDescent="0.2">
      <c r="A550" s="73"/>
      <c r="B550" s="87"/>
      <c r="C550" s="42"/>
      <c r="D550" s="73"/>
      <c r="E550" s="88"/>
    </row>
    <row r="551" spans="1:5" ht="15" customHeight="1" x14ac:dyDescent="0.2">
      <c r="B551" s="84"/>
      <c r="C551" s="65" t="s">
        <v>41</v>
      </c>
      <c r="D551" s="66" t="s">
        <v>54</v>
      </c>
      <c r="E551" s="65" t="s">
        <v>43</v>
      </c>
    </row>
    <row r="552" spans="1:5" ht="15" customHeight="1" x14ac:dyDescent="0.2">
      <c r="B552" s="89"/>
      <c r="C552" s="67">
        <v>3113</v>
      </c>
      <c r="D552" s="68" t="s">
        <v>85</v>
      </c>
      <c r="E552" s="55">
        <v>662278.19999999995</v>
      </c>
    </row>
    <row r="553" spans="1:5" ht="15" customHeight="1" x14ac:dyDescent="0.2">
      <c r="B553" s="90"/>
      <c r="C553" s="69" t="s">
        <v>45</v>
      </c>
      <c r="D553" s="70"/>
      <c r="E553" s="71">
        <f>SUM(E552:E552)</f>
        <v>662278.19999999995</v>
      </c>
    </row>
    <row r="554" spans="1:5" ht="15" customHeight="1" x14ac:dyDescent="0.2"/>
    <row r="555" spans="1:5" ht="15" customHeight="1" x14ac:dyDescent="0.2"/>
    <row r="556" spans="1:5" ht="15" customHeight="1" x14ac:dyDescent="0.25">
      <c r="A556" s="35" t="s">
        <v>90</v>
      </c>
    </row>
    <row r="557" spans="1:5" ht="15" customHeight="1" x14ac:dyDescent="0.2">
      <c r="A557" s="36" t="s">
        <v>35</v>
      </c>
      <c r="B557" s="36"/>
      <c r="C557" s="36"/>
      <c r="D557" s="36"/>
      <c r="E557" s="36"/>
    </row>
    <row r="558" spans="1:5" ht="15" customHeight="1" x14ac:dyDescent="0.2">
      <c r="A558" s="64" t="s">
        <v>182</v>
      </c>
      <c r="B558" s="64"/>
      <c r="C558" s="64"/>
      <c r="D558" s="64"/>
      <c r="E558" s="64"/>
    </row>
    <row r="559" spans="1:5" ht="15" customHeight="1" x14ac:dyDescent="0.2">
      <c r="A559" s="64"/>
      <c r="B559" s="64"/>
      <c r="C559" s="64"/>
      <c r="D559" s="64"/>
      <c r="E559" s="64"/>
    </row>
    <row r="560" spans="1:5" ht="15" customHeight="1" x14ac:dyDescent="0.2">
      <c r="A560" s="64"/>
      <c r="B560" s="64"/>
      <c r="C560" s="64"/>
      <c r="D560" s="64"/>
      <c r="E560" s="64"/>
    </row>
    <row r="561" spans="1:5" ht="15" customHeight="1" x14ac:dyDescent="0.2">
      <c r="A561" s="64"/>
      <c r="B561" s="64"/>
      <c r="C561" s="64"/>
      <c r="D561" s="64"/>
      <c r="E561" s="64"/>
    </row>
    <row r="562" spans="1:5" ht="15" customHeight="1" x14ac:dyDescent="0.2">
      <c r="A562" s="64"/>
      <c r="B562" s="64"/>
      <c r="C562" s="64"/>
      <c r="D562" s="64"/>
      <c r="E562" s="64"/>
    </row>
    <row r="563" spans="1:5" ht="15" customHeight="1" x14ac:dyDescent="0.2">
      <c r="A563" s="64"/>
      <c r="B563" s="64"/>
      <c r="C563" s="64"/>
      <c r="D563" s="64"/>
      <c r="E563" s="64"/>
    </row>
    <row r="564" spans="1:5" ht="15" customHeight="1" x14ac:dyDescent="0.2">
      <c r="A564" s="64"/>
      <c r="B564" s="64"/>
      <c r="C564" s="64"/>
      <c r="D564" s="64"/>
      <c r="E564" s="64"/>
    </row>
    <row r="565" spans="1:5" ht="15" customHeight="1" x14ac:dyDescent="0.2">
      <c r="A565" s="64"/>
      <c r="B565" s="64"/>
      <c r="C565" s="64"/>
      <c r="D565" s="64"/>
      <c r="E565" s="64"/>
    </row>
    <row r="566" spans="1:5" ht="15" customHeight="1" x14ac:dyDescent="0.2">
      <c r="A566" s="64"/>
      <c r="B566" s="64"/>
      <c r="C566" s="64"/>
      <c r="D566" s="64"/>
      <c r="E566" s="64"/>
    </row>
    <row r="567" spans="1:5" ht="15" customHeight="1" x14ac:dyDescent="0.2">
      <c r="A567" s="64"/>
      <c r="B567" s="64"/>
      <c r="C567" s="64"/>
      <c r="D567" s="64"/>
      <c r="E567" s="64"/>
    </row>
    <row r="568" spans="1:5" ht="15" customHeight="1" x14ac:dyDescent="0.2">
      <c r="A568" s="64"/>
      <c r="B568" s="64"/>
      <c r="C568" s="64"/>
      <c r="D568" s="64"/>
      <c r="E568" s="64"/>
    </row>
    <row r="569" spans="1:5" ht="15" customHeight="1" x14ac:dyDescent="0.2">
      <c r="A569" s="64"/>
      <c r="B569" s="64"/>
      <c r="C569" s="64"/>
      <c r="D569" s="64"/>
      <c r="E569" s="64"/>
    </row>
    <row r="570" spans="1:5" ht="15" customHeight="1" x14ac:dyDescent="0.2">
      <c r="A570" s="64"/>
      <c r="B570" s="64"/>
      <c r="C570" s="64"/>
      <c r="D570" s="64"/>
      <c r="E570" s="64"/>
    </row>
    <row r="571" spans="1:5" ht="15" customHeight="1" x14ac:dyDescent="0.2">
      <c r="A571" s="72"/>
      <c r="B571" s="72"/>
      <c r="C571" s="72"/>
      <c r="D571" s="72"/>
      <c r="E571" s="72"/>
    </row>
    <row r="572" spans="1:5" ht="15" customHeight="1" x14ac:dyDescent="0.2">
      <c r="A572" s="72"/>
      <c r="B572" s="72"/>
      <c r="C572" s="72"/>
      <c r="D572" s="72"/>
      <c r="E572" s="72"/>
    </row>
    <row r="573" spans="1:5" ht="15" customHeight="1" x14ac:dyDescent="0.25">
      <c r="A573" s="60" t="s">
        <v>1</v>
      </c>
      <c r="B573" s="47"/>
      <c r="C573" s="47"/>
      <c r="D573" s="47"/>
      <c r="E573" s="47"/>
    </row>
    <row r="574" spans="1:5" ht="15" customHeight="1" x14ac:dyDescent="0.2">
      <c r="A574" s="61" t="s">
        <v>46</v>
      </c>
      <c r="E574" t="s">
        <v>47</v>
      </c>
    </row>
    <row r="575" spans="1:5" ht="15" customHeight="1" x14ac:dyDescent="0.25">
      <c r="B575" s="60"/>
      <c r="C575" s="47"/>
      <c r="D575" s="47"/>
      <c r="E575" s="48"/>
    </row>
    <row r="576" spans="1:5" ht="15" customHeight="1" x14ac:dyDescent="0.2">
      <c r="A576" s="84"/>
      <c r="B576" s="84"/>
      <c r="C576" s="49" t="s">
        <v>41</v>
      </c>
      <c r="D576" s="50" t="s">
        <v>42</v>
      </c>
      <c r="E576" s="65" t="s">
        <v>43</v>
      </c>
    </row>
    <row r="577" spans="1:5" ht="15" customHeight="1" x14ac:dyDescent="0.2">
      <c r="A577" s="85"/>
      <c r="B577" s="86"/>
      <c r="C577" s="67"/>
      <c r="D577" s="54" t="s">
        <v>84</v>
      </c>
      <c r="E577" s="55">
        <f>14206+14206+14206+14206+429985.96+420660.77+465937.95+268549.74+39762.01+31070.7</f>
        <v>1712791.13</v>
      </c>
    </row>
    <row r="578" spans="1:5" ht="15" customHeight="1" x14ac:dyDescent="0.2">
      <c r="A578" s="85"/>
      <c r="B578" s="86"/>
      <c r="C578" s="69" t="s">
        <v>45</v>
      </c>
      <c r="D578" s="80"/>
      <c r="E578" s="81">
        <f>SUM(E577:E577)</f>
        <v>1712791.13</v>
      </c>
    </row>
    <row r="579" spans="1:5" ht="15" customHeight="1" x14ac:dyDescent="0.2"/>
    <row r="580" spans="1:5" ht="15" customHeight="1" x14ac:dyDescent="0.25">
      <c r="A580" s="40" t="s">
        <v>16</v>
      </c>
      <c r="B580" s="42"/>
      <c r="C580" s="42"/>
      <c r="D580" s="45"/>
      <c r="E580" s="45"/>
    </row>
    <row r="581" spans="1:5" ht="15" customHeight="1" x14ac:dyDescent="0.2">
      <c r="A581" s="43" t="s">
        <v>38</v>
      </c>
      <c r="B581" s="47"/>
      <c r="C581" s="47"/>
      <c r="D581" s="47"/>
      <c r="E581" s="62" t="s">
        <v>53</v>
      </c>
    </row>
    <row r="582" spans="1:5" ht="15" customHeight="1" x14ac:dyDescent="0.2">
      <c r="A582" s="73"/>
      <c r="B582" s="87"/>
      <c r="C582" s="42"/>
      <c r="D582" s="73"/>
      <c r="E582" s="88"/>
    </row>
    <row r="583" spans="1:5" ht="15" customHeight="1" x14ac:dyDescent="0.2">
      <c r="B583" s="84"/>
      <c r="C583" s="65" t="s">
        <v>41</v>
      </c>
      <c r="D583" s="66" t="s">
        <v>54</v>
      </c>
      <c r="E583" s="65" t="s">
        <v>43</v>
      </c>
    </row>
    <row r="584" spans="1:5" ht="15" customHeight="1" x14ac:dyDescent="0.2">
      <c r="B584" s="89"/>
      <c r="C584" s="67">
        <v>4357</v>
      </c>
      <c r="D584" s="68" t="s">
        <v>85</v>
      </c>
      <c r="E584" s="55">
        <f>13416.78+789.22+13416.78+789.22+13416.78+789.22+13416.78+789.22+406097.85+23888.11+397290.73+23370.04+440052.51+25885.44+253630.31+14919.43+37553.01+2209+29344.55+1726.15</f>
        <v>1712791.13</v>
      </c>
    </row>
    <row r="585" spans="1:5" ht="15" customHeight="1" x14ac:dyDescent="0.2">
      <c r="B585" s="90"/>
      <c r="C585" s="69" t="s">
        <v>45</v>
      </c>
      <c r="D585" s="70"/>
      <c r="E585" s="71">
        <f>SUM(E584:E584)</f>
        <v>1712791.13</v>
      </c>
    </row>
    <row r="586" spans="1:5" ht="15" customHeight="1" x14ac:dyDescent="0.2"/>
    <row r="587" spans="1:5" ht="11.25" customHeight="1" x14ac:dyDescent="0.2"/>
    <row r="588" spans="1:5" ht="15" customHeight="1" x14ac:dyDescent="0.25">
      <c r="A588" s="35" t="s">
        <v>91</v>
      </c>
    </row>
    <row r="589" spans="1:5" ht="15" customHeight="1" x14ac:dyDescent="0.2">
      <c r="A589" s="36" t="s">
        <v>35</v>
      </c>
      <c r="B589" s="36"/>
      <c r="C589" s="36"/>
      <c r="D589" s="36"/>
      <c r="E589" s="36"/>
    </row>
    <row r="590" spans="1:5" ht="15" customHeight="1" x14ac:dyDescent="0.2">
      <c r="A590" s="64" t="s">
        <v>183</v>
      </c>
      <c r="B590" s="64"/>
      <c r="C590" s="64"/>
      <c r="D590" s="64"/>
      <c r="E590" s="64"/>
    </row>
    <row r="591" spans="1:5" ht="15" customHeight="1" x14ac:dyDescent="0.2">
      <c r="A591" s="64"/>
      <c r="B591" s="64"/>
      <c r="C591" s="64"/>
      <c r="D591" s="64"/>
      <c r="E591" s="64"/>
    </row>
    <row r="592" spans="1:5" ht="15" customHeight="1" x14ac:dyDescent="0.2">
      <c r="A592" s="64"/>
      <c r="B592" s="64"/>
      <c r="C592" s="64"/>
      <c r="D592" s="64"/>
      <c r="E592" s="64"/>
    </row>
    <row r="593" spans="1:5" ht="15" customHeight="1" x14ac:dyDescent="0.2">
      <c r="A593" s="64"/>
      <c r="B593" s="64"/>
      <c r="C593" s="64"/>
      <c r="D593" s="64"/>
      <c r="E593" s="64"/>
    </row>
    <row r="594" spans="1:5" ht="15" customHeight="1" x14ac:dyDescent="0.2">
      <c r="A594" s="64"/>
      <c r="B594" s="64"/>
      <c r="C594" s="64"/>
      <c r="D594" s="64"/>
      <c r="E594" s="64"/>
    </row>
    <row r="595" spans="1:5" ht="15" customHeight="1" x14ac:dyDescent="0.2">
      <c r="A595" s="64"/>
      <c r="B595" s="64"/>
      <c r="C595" s="64"/>
      <c r="D595" s="64"/>
      <c r="E595" s="64"/>
    </row>
    <row r="596" spans="1:5" ht="15" customHeight="1" x14ac:dyDescent="0.2">
      <c r="A596" s="64"/>
      <c r="B596" s="64"/>
      <c r="C596" s="64"/>
      <c r="D596" s="64"/>
      <c r="E596" s="64"/>
    </row>
    <row r="597" spans="1:5" ht="15" customHeight="1" x14ac:dyDescent="0.2">
      <c r="A597" s="72"/>
      <c r="B597" s="72"/>
      <c r="C597" s="72"/>
      <c r="D597" s="72"/>
      <c r="E597" s="72"/>
    </row>
    <row r="598" spans="1:5" ht="15" customHeight="1" x14ac:dyDescent="0.25">
      <c r="A598" s="60" t="s">
        <v>1</v>
      </c>
      <c r="B598" s="47"/>
      <c r="C598" s="47"/>
      <c r="D598" s="47"/>
      <c r="E598" s="47"/>
    </row>
    <row r="599" spans="1:5" ht="15" customHeight="1" x14ac:dyDescent="0.2">
      <c r="A599" s="61" t="s">
        <v>46</v>
      </c>
      <c r="E599" t="s">
        <v>47</v>
      </c>
    </row>
    <row r="600" spans="1:5" ht="15" customHeight="1" x14ac:dyDescent="0.25">
      <c r="B600" s="60"/>
      <c r="C600" s="47"/>
      <c r="D600" s="47"/>
      <c r="E600" s="48"/>
    </row>
    <row r="601" spans="1:5" ht="15" customHeight="1" x14ac:dyDescent="0.2">
      <c r="A601" s="84"/>
      <c r="B601" s="84"/>
      <c r="C601" s="49" t="s">
        <v>41</v>
      </c>
      <c r="D601" s="50" t="s">
        <v>42</v>
      </c>
      <c r="E601" s="65" t="s">
        <v>43</v>
      </c>
    </row>
    <row r="602" spans="1:5" ht="15" customHeight="1" x14ac:dyDescent="0.2">
      <c r="A602" s="85"/>
      <c r="B602" s="86"/>
      <c r="C602" s="67"/>
      <c r="D602" s="54" t="s">
        <v>84</v>
      </c>
      <c r="E602" s="55">
        <v>12451315.720000001</v>
      </c>
    </row>
    <row r="603" spans="1:5" ht="15" customHeight="1" x14ac:dyDescent="0.2">
      <c r="A603" s="85"/>
      <c r="B603" s="86"/>
      <c r="C603" s="69" t="s">
        <v>45</v>
      </c>
      <c r="D603" s="80"/>
      <c r="E603" s="81">
        <f>SUM(E602:E602)</f>
        <v>12451315.720000001</v>
      </c>
    </row>
    <row r="604" spans="1:5" ht="15" customHeight="1" x14ac:dyDescent="0.2"/>
    <row r="605" spans="1:5" ht="15" customHeight="1" x14ac:dyDescent="0.25">
      <c r="A605" s="40" t="s">
        <v>16</v>
      </c>
      <c r="B605" s="42"/>
      <c r="C605" s="42"/>
      <c r="D605" s="45"/>
      <c r="E605" s="45"/>
    </row>
    <row r="606" spans="1:5" ht="15" customHeight="1" x14ac:dyDescent="0.2">
      <c r="A606" s="43" t="s">
        <v>38</v>
      </c>
      <c r="B606" s="47"/>
      <c r="C606" s="47"/>
      <c r="D606" s="47"/>
      <c r="E606" s="62" t="s">
        <v>39</v>
      </c>
    </row>
    <row r="607" spans="1:5" ht="15" customHeight="1" x14ac:dyDescent="0.2">
      <c r="A607" s="73"/>
      <c r="B607" s="87"/>
      <c r="C607" s="42"/>
      <c r="D607" s="73"/>
      <c r="E607" s="88"/>
    </row>
    <row r="608" spans="1:5" ht="15" customHeight="1" x14ac:dyDescent="0.2">
      <c r="B608" s="84"/>
      <c r="C608" s="65" t="s">
        <v>41</v>
      </c>
      <c r="D608" s="66" t="s">
        <v>54</v>
      </c>
      <c r="E608" s="65" t="s">
        <v>43</v>
      </c>
    </row>
    <row r="609" spans="1:5" ht="15" customHeight="1" x14ac:dyDescent="0.2">
      <c r="B609" s="89"/>
      <c r="C609" s="67">
        <v>2212</v>
      </c>
      <c r="D609" s="68" t="s">
        <v>85</v>
      </c>
      <c r="E609" s="55">
        <f>11759575.96+691739.76</f>
        <v>12451315.720000001</v>
      </c>
    </row>
    <row r="610" spans="1:5" ht="15" customHeight="1" x14ac:dyDescent="0.2">
      <c r="B610" s="90"/>
      <c r="C610" s="69" t="s">
        <v>45</v>
      </c>
      <c r="D610" s="70"/>
      <c r="E610" s="81">
        <f>SUM(E609:E609)</f>
        <v>12451315.720000001</v>
      </c>
    </row>
    <row r="611" spans="1:5" ht="15" customHeight="1" x14ac:dyDescent="0.2"/>
    <row r="612" spans="1:5" ht="9" customHeight="1" x14ac:dyDescent="0.2"/>
    <row r="613" spans="1:5" ht="15" customHeight="1" x14ac:dyDescent="0.25">
      <c r="A613" s="35" t="s">
        <v>92</v>
      </c>
    </row>
    <row r="614" spans="1:5" ht="15" customHeight="1" x14ac:dyDescent="0.2">
      <c r="A614" s="36" t="s">
        <v>35</v>
      </c>
      <c r="B614" s="36"/>
      <c r="C614" s="36"/>
      <c r="D614" s="36"/>
      <c r="E614" s="36"/>
    </row>
    <row r="615" spans="1:5" ht="15" customHeight="1" x14ac:dyDescent="0.2">
      <c r="A615" s="36" t="s">
        <v>36</v>
      </c>
      <c r="B615" s="36"/>
      <c r="C615" s="36"/>
      <c r="D615" s="36"/>
      <c r="E615" s="36"/>
    </row>
    <row r="616" spans="1:5" ht="15" customHeight="1" x14ac:dyDescent="0.2">
      <c r="A616" s="37" t="s">
        <v>93</v>
      </c>
      <c r="B616" s="37"/>
      <c r="C616" s="37"/>
      <c r="D616" s="37"/>
      <c r="E616" s="37"/>
    </row>
    <row r="617" spans="1:5" ht="15" customHeight="1" x14ac:dyDescent="0.2">
      <c r="A617" s="37"/>
      <c r="B617" s="37"/>
      <c r="C617" s="37"/>
      <c r="D617" s="37"/>
      <c r="E617" s="37"/>
    </row>
    <row r="618" spans="1:5" ht="15" customHeight="1" x14ac:dyDescent="0.2">
      <c r="A618" s="37"/>
      <c r="B618" s="37"/>
      <c r="C618" s="37"/>
      <c r="D618" s="37"/>
      <c r="E618" s="37"/>
    </row>
    <row r="619" spans="1:5" ht="15" customHeight="1" x14ac:dyDescent="0.2">
      <c r="A619" s="37"/>
      <c r="B619" s="37"/>
      <c r="C619" s="37"/>
      <c r="D619" s="37"/>
      <c r="E619" s="37"/>
    </row>
    <row r="620" spans="1:5" ht="15" customHeight="1" x14ac:dyDescent="0.2">
      <c r="A620" s="37"/>
      <c r="B620" s="37"/>
      <c r="C620" s="37"/>
      <c r="D620" s="37"/>
      <c r="E620" s="37"/>
    </row>
    <row r="621" spans="1:5" ht="15" customHeight="1" x14ac:dyDescent="0.2">
      <c r="A621" s="37"/>
      <c r="B621" s="37"/>
      <c r="C621" s="37"/>
      <c r="D621" s="37"/>
      <c r="E621" s="37"/>
    </row>
    <row r="622" spans="1:5" ht="15" customHeight="1" x14ac:dyDescent="0.2">
      <c r="A622" s="37"/>
      <c r="B622" s="37"/>
      <c r="C622" s="37"/>
      <c r="D622" s="37"/>
      <c r="E622" s="37"/>
    </row>
    <row r="623" spans="1:5" ht="15" customHeight="1" x14ac:dyDescent="0.2">
      <c r="A623" s="37"/>
      <c r="B623" s="37"/>
      <c r="C623" s="37"/>
      <c r="D623" s="37"/>
      <c r="E623" s="37"/>
    </row>
    <row r="624" spans="1:5" ht="15" customHeight="1" x14ac:dyDescent="0.2">
      <c r="A624" s="37"/>
      <c r="B624" s="37"/>
      <c r="C624" s="37"/>
      <c r="D624" s="37"/>
      <c r="E624" s="37"/>
    </row>
    <row r="625" spans="1:5" ht="15" customHeight="1" x14ac:dyDescent="0.2">
      <c r="A625" s="37"/>
      <c r="B625" s="37"/>
      <c r="C625" s="37"/>
      <c r="D625" s="37"/>
      <c r="E625" s="37"/>
    </row>
    <row r="626" spans="1:5" ht="15" customHeight="1" x14ac:dyDescent="0.2">
      <c r="A626" s="38"/>
      <c r="B626" s="39"/>
      <c r="C626" s="38"/>
      <c r="D626" s="38"/>
      <c r="E626" s="38"/>
    </row>
    <row r="627" spans="1:5" ht="15" customHeight="1" x14ac:dyDescent="0.25">
      <c r="A627" s="40" t="s">
        <v>1</v>
      </c>
      <c r="B627" s="41"/>
      <c r="C627" s="42"/>
      <c r="D627" s="42"/>
      <c r="E627" s="42"/>
    </row>
    <row r="628" spans="1:5" ht="15" customHeight="1" x14ac:dyDescent="0.2">
      <c r="A628" s="43" t="s">
        <v>38</v>
      </c>
      <c r="B628" s="42"/>
      <c r="C628" s="42"/>
      <c r="D628" s="42"/>
      <c r="E628" s="44" t="s">
        <v>39</v>
      </c>
    </row>
    <row r="629" spans="1:5" ht="15" customHeight="1" x14ac:dyDescent="0.25">
      <c r="A629" s="45"/>
      <c r="B629" s="46"/>
      <c r="C629" s="47"/>
      <c r="D629" s="47"/>
      <c r="E629" s="48"/>
    </row>
    <row r="630" spans="1:5" ht="15" customHeight="1" x14ac:dyDescent="0.2">
      <c r="B630" s="49" t="s">
        <v>40</v>
      </c>
      <c r="C630" s="49" t="s">
        <v>41</v>
      </c>
      <c r="D630" s="50" t="s">
        <v>42</v>
      </c>
      <c r="E630" s="51" t="s">
        <v>43</v>
      </c>
    </row>
    <row r="631" spans="1:5" ht="15" customHeight="1" x14ac:dyDescent="0.2">
      <c r="B631" s="52">
        <v>107117968</v>
      </c>
      <c r="C631" s="53"/>
      <c r="D631" s="54" t="s">
        <v>44</v>
      </c>
      <c r="E631" s="55">
        <v>977655.62</v>
      </c>
    </row>
    <row r="632" spans="1:5" ht="15" customHeight="1" x14ac:dyDescent="0.2">
      <c r="B632" s="52">
        <v>107517969</v>
      </c>
      <c r="C632" s="53"/>
      <c r="D632" s="54" t="s">
        <v>44</v>
      </c>
      <c r="E632" s="55">
        <v>16620145.449999999</v>
      </c>
    </row>
    <row r="633" spans="1:5" ht="15" customHeight="1" x14ac:dyDescent="0.2">
      <c r="B633" s="56"/>
      <c r="C633" s="57" t="s">
        <v>45</v>
      </c>
      <c r="D633" s="58"/>
      <c r="E633" s="59">
        <f>SUM(E631:E632)</f>
        <v>17597801.07</v>
      </c>
    </row>
    <row r="634" spans="1:5" ht="15" customHeight="1" x14ac:dyDescent="0.2"/>
    <row r="635" spans="1:5" ht="15" customHeight="1" x14ac:dyDescent="0.25">
      <c r="A635" s="40" t="s">
        <v>1</v>
      </c>
      <c r="B635" s="41"/>
      <c r="C635" s="42"/>
      <c r="D635" s="42"/>
      <c r="E635" s="42"/>
    </row>
    <row r="636" spans="1:5" ht="15" customHeight="1" x14ac:dyDescent="0.2">
      <c r="A636" s="43" t="s">
        <v>38</v>
      </c>
      <c r="B636" s="42"/>
      <c r="C636" s="42"/>
      <c r="D636" s="42"/>
      <c r="E636" s="44" t="s">
        <v>53</v>
      </c>
    </row>
    <row r="637" spans="1:5" ht="15" customHeight="1" x14ac:dyDescent="0.25">
      <c r="A637" s="45"/>
      <c r="B637" s="46"/>
      <c r="C637" s="47"/>
      <c r="D637" s="47"/>
      <c r="E637" s="48"/>
    </row>
    <row r="638" spans="1:5" ht="15" customHeight="1" x14ac:dyDescent="0.2">
      <c r="B638" s="49" t="s">
        <v>40</v>
      </c>
      <c r="C638" s="49" t="s">
        <v>41</v>
      </c>
      <c r="D638" s="50" t="s">
        <v>42</v>
      </c>
      <c r="E638" s="51" t="s">
        <v>43</v>
      </c>
    </row>
    <row r="639" spans="1:5" ht="15" customHeight="1" x14ac:dyDescent="0.2">
      <c r="B639" s="52">
        <v>106515974</v>
      </c>
      <c r="C639" s="53"/>
      <c r="D639" s="54" t="s">
        <v>44</v>
      </c>
      <c r="E639" s="55">
        <v>2352494.2999999998</v>
      </c>
    </row>
    <row r="640" spans="1:5" ht="15" customHeight="1" x14ac:dyDescent="0.2">
      <c r="B640" s="56"/>
      <c r="C640" s="57" t="s">
        <v>45</v>
      </c>
      <c r="D640" s="58"/>
      <c r="E640" s="59">
        <f>SUM(E639:E639)</f>
        <v>2352494.2999999998</v>
      </c>
    </row>
    <row r="641" spans="1:5" ht="15" customHeight="1" x14ac:dyDescent="0.2"/>
    <row r="642" spans="1:5" ht="15" customHeight="1" x14ac:dyDescent="0.25">
      <c r="A642" s="60" t="s">
        <v>16</v>
      </c>
      <c r="B642" s="47"/>
      <c r="C642" s="47"/>
      <c r="D642" s="47"/>
      <c r="E642" s="47"/>
    </row>
    <row r="643" spans="1:5" ht="15" customHeight="1" x14ac:dyDescent="0.2">
      <c r="A643" s="61" t="s">
        <v>46</v>
      </c>
      <c r="B643" s="47"/>
      <c r="C643" s="47"/>
      <c r="D643" s="47"/>
      <c r="E643" s="62" t="s">
        <v>47</v>
      </c>
    </row>
    <row r="644" spans="1:5" ht="15" customHeight="1" x14ac:dyDescent="0.2"/>
    <row r="645" spans="1:5" ht="15" customHeight="1" x14ac:dyDescent="0.2">
      <c r="C645" s="49" t="s">
        <v>41</v>
      </c>
      <c r="D645" s="50" t="s">
        <v>54</v>
      </c>
      <c r="E645" s="51" t="s">
        <v>43</v>
      </c>
    </row>
    <row r="646" spans="1:5" ht="15" customHeight="1" x14ac:dyDescent="0.2">
      <c r="C646" s="63">
        <v>6409</v>
      </c>
      <c r="D646" s="54" t="s">
        <v>55</v>
      </c>
      <c r="E646" s="55">
        <v>19950295.370000001</v>
      </c>
    </row>
    <row r="647" spans="1:5" ht="15" customHeight="1" x14ac:dyDescent="0.2">
      <c r="C647" s="57" t="s">
        <v>45</v>
      </c>
      <c r="D647" s="58"/>
      <c r="E647" s="59">
        <f>SUM(E646:E646)</f>
        <v>19950295.370000001</v>
      </c>
    </row>
    <row r="648" spans="1:5" ht="15" customHeight="1" x14ac:dyDescent="0.2"/>
    <row r="649" spans="1:5" ht="15" customHeight="1" x14ac:dyDescent="0.2"/>
    <row r="650" spans="1:5" ht="15" customHeight="1" x14ac:dyDescent="0.25">
      <c r="A650" s="35" t="s">
        <v>94</v>
      </c>
    </row>
    <row r="651" spans="1:5" ht="15" customHeight="1" x14ac:dyDescent="0.2">
      <c r="A651" s="36" t="s">
        <v>35</v>
      </c>
      <c r="B651" s="36"/>
      <c r="C651" s="36"/>
      <c r="D651" s="36"/>
      <c r="E651" s="36"/>
    </row>
    <row r="652" spans="1:5" ht="15" customHeight="1" x14ac:dyDescent="0.2">
      <c r="A652" s="64" t="s">
        <v>95</v>
      </c>
      <c r="B652" s="64"/>
      <c r="C652" s="64"/>
      <c r="D652" s="64"/>
      <c r="E652" s="64"/>
    </row>
    <row r="653" spans="1:5" ht="15" customHeight="1" x14ac:dyDescent="0.2">
      <c r="A653" s="64"/>
      <c r="B653" s="64"/>
      <c r="C653" s="64"/>
      <c r="D653" s="64"/>
      <c r="E653" s="64"/>
    </row>
    <row r="654" spans="1:5" ht="15" customHeight="1" x14ac:dyDescent="0.2">
      <c r="A654" s="64"/>
      <c r="B654" s="64"/>
      <c r="C654" s="64"/>
      <c r="D654" s="64"/>
      <c r="E654" s="64"/>
    </row>
    <row r="655" spans="1:5" ht="15" customHeight="1" x14ac:dyDescent="0.2">
      <c r="A655" s="64"/>
      <c r="B655" s="64"/>
      <c r="C655" s="64"/>
      <c r="D655" s="64"/>
      <c r="E655" s="64"/>
    </row>
    <row r="656" spans="1:5" ht="15" customHeight="1" x14ac:dyDescent="0.2">
      <c r="A656" s="64"/>
      <c r="B656" s="64"/>
      <c r="C656" s="64"/>
      <c r="D656" s="64"/>
      <c r="E656" s="64"/>
    </row>
    <row r="657" spans="1:5" ht="15" customHeight="1" x14ac:dyDescent="0.2">
      <c r="A657" s="64"/>
      <c r="B657" s="64"/>
      <c r="C657" s="64"/>
      <c r="D657" s="64"/>
      <c r="E657" s="64"/>
    </row>
    <row r="658" spans="1:5" ht="15" customHeight="1" x14ac:dyDescent="0.2">
      <c r="A658" s="64"/>
      <c r="B658" s="64"/>
      <c r="C658" s="64"/>
      <c r="D658" s="64"/>
      <c r="E658" s="64"/>
    </row>
    <row r="659" spans="1:5" ht="15" customHeight="1" x14ac:dyDescent="0.2">
      <c r="A659" s="45" t="s">
        <v>96</v>
      </c>
    </row>
    <row r="660" spans="1:5" ht="15" customHeight="1" x14ac:dyDescent="0.25">
      <c r="A660" s="60" t="s">
        <v>1</v>
      </c>
      <c r="B660" s="47"/>
      <c r="C660" s="47"/>
      <c r="D660" s="47"/>
      <c r="E660" s="47"/>
    </row>
    <row r="661" spans="1:5" ht="15" customHeight="1" x14ac:dyDescent="0.2">
      <c r="A661" s="61" t="s">
        <v>46</v>
      </c>
      <c r="B661" s="47"/>
      <c r="C661" s="47"/>
      <c r="D661" s="47"/>
      <c r="E661" s="62" t="s">
        <v>47</v>
      </c>
    </row>
    <row r="662" spans="1:5" ht="15" customHeight="1" x14ac:dyDescent="0.25">
      <c r="A662" s="45"/>
      <c r="B662" s="60"/>
      <c r="C662" s="47"/>
      <c r="D662" s="47"/>
      <c r="E662" s="48"/>
    </row>
    <row r="663" spans="1:5" ht="15" customHeight="1" x14ac:dyDescent="0.2">
      <c r="B663" s="91"/>
      <c r="C663" s="49" t="s">
        <v>41</v>
      </c>
      <c r="D663" s="50" t="s">
        <v>42</v>
      </c>
      <c r="E663" s="51" t="s">
        <v>43</v>
      </c>
    </row>
    <row r="664" spans="1:5" ht="15" customHeight="1" x14ac:dyDescent="0.2">
      <c r="B664" s="92"/>
      <c r="C664" s="93">
        <v>6172</v>
      </c>
      <c r="D664" s="68" t="s">
        <v>97</v>
      </c>
      <c r="E664" s="94">
        <v>98420</v>
      </c>
    </row>
    <row r="665" spans="1:5" ht="15" customHeight="1" x14ac:dyDescent="0.2">
      <c r="B665" s="92"/>
      <c r="C665" s="57" t="s">
        <v>45</v>
      </c>
      <c r="D665" s="58"/>
      <c r="E665" s="59">
        <f>SUM(E664:E664)</f>
        <v>98420</v>
      </c>
    </row>
    <row r="666" spans="1:5" ht="15" customHeight="1" x14ac:dyDescent="0.2"/>
    <row r="667" spans="1:5" ht="15" customHeight="1" x14ac:dyDescent="0.25">
      <c r="A667" s="60" t="s">
        <v>16</v>
      </c>
      <c r="B667" s="47"/>
      <c r="C667" s="47"/>
      <c r="D667" s="47"/>
      <c r="E667" s="47"/>
    </row>
    <row r="668" spans="1:5" ht="15" customHeight="1" x14ac:dyDescent="0.2">
      <c r="A668" s="61" t="s">
        <v>98</v>
      </c>
      <c r="B668" s="95"/>
      <c r="C668" s="95"/>
      <c r="D668" s="95"/>
      <c r="E668" s="45" t="s">
        <v>99</v>
      </c>
    </row>
    <row r="669" spans="1:5" ht="15" customHeight="1" x14ac:dyDescent="0.25">
      <c r="A669" s="60"/>
      <c r="B669" s="45"/>
      <c r="C669" s="47"/>
      <c r="D669" s="47"/>
      <c r="E669" s="48"/>
    </row>
    <row r="670" spans="1:5" ht="15" customHeight="1" x14ac:dyDescent="0.2">
      <c r="A670" s="84"/>
      <c r="B670" s="65" t="s">
        <v>40</v>
      </c>
      <c r="C670" s="49" t="s">
        <v>41</v>
      </c>
      <c r="D670" s="96" t="s">
        <v>42</v>
      </c>
      <c r="E670" s="51" t="s">
        <v>43</v>
      </c>
    </row>
    <row r="671" spans="1:5" ht="15" customHeight="1" x14ac:dyDescent="0.2">
      <c r="A671" s="92"/>
      <c r="B671" s="97">
        <v>305</v>
      </c>
      <c r="C671" s="67"/>
      <c r="D671" s="98" t="s">
        <v>100</v>
      </c>
      <c r="E671" s="94">
        <v>98420</v>
      </c>
    </row>
    <row r="672" spans="1:5" ht="15" customHeight="1" x14ac:dyDescent="0.2">
      <c r="A672" s="99"/>
      <c r="B672" s="100"/>
      <c r="C672" s="57" t="s">
        <v>45</v>
      </c>
      <c r="D672" s="101"/>
      <c r="E672" s="102">
        <f>SUM(E671:E671)</f>
        <v>98420</v>
      </c>
    </row>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35" t="s">
        <v>101</v>
      </c>
    </row>
    <row r="679" spans="1:5" ht="15" customHeight="1" x14ac:dyDescent="0.2">
      <c r="A679" s="36" t="s">
        <v>35</v>
      </c>
      <c r="B679" s="36"/>
      <c r="C679" s="36"/>
      <c r="D679" s="36"/>
      <c r="E679" s="36"/>
    </row>
    <row r="680" spans="1:5" ht="15" customHeight="1" x14ac:dyDescent="0.2">
      <c r="A680" s="64" t="s">
        <v>102</v>
      </c>
      <c r="B680" s="64"/>
      <c r="C680" s="64"/>
      <c r="D680" s="64"/>
      <c r="E680" s="64"/>
    </row>
    <row r="681" spans="1:5" ht="15" customHeight="1" x14ac:dyDescent="0.2">
      <c r="A681" s="64"/>
      <c r="B681" s="64"/>
      <c r="C681" s="64"/>
      <c r="D681" s="64"/>
      <c r="E681" s="64"/>
    </row>
    <row r="682" spans="1:5" ht="15" customHeight="1" x14ac:dyDescent="0.2">
      <c r="A682" s="64"/>
      <c r="B682" s="64"/>
      <c r="C682" s="64"/>
      <c r="D682" s="64"/>
      <c r="E682" s="64"/>
    </row>
    <row r="683" spans="1:5" ht="15" customHeight="1" x14ac:dyDescent="0.2">
      <c r="A683" s="64"/>
      <c r="B683" s="64"/>
      <c r="C683" s="64"/>
      <c r="D683" s="64"/>
      <c r="E683" s="64"/>
    </row>
    <row r="684" spans="1:5" ht="15" customHeight="1" x14ac:dyDescent="0.2">
      <c r="A684" s="64"/>
      <c r="B684" s="64"/>
      <c r="C684" s="64"/>
      <c r="D684" s="64"/>
      <c r="E684" s="64"/>
    </row>
    <row r="685" spans="1:5" ht="15" customHeight="1" x14ac:dyDescent="0.2">
      <c r="A685" s="64"/>
      <c r="B685" s="64"/>
      <c r="C685" s="64"/>
      <c r="D685" s="64"/>
      <c r="E685" s="64"/>
    </row>
    <row r="686" spans="1:5" ht="15" customHeight="1" x14ac:dyDescent="0.2">
      <c r="A686" s="64"/>
      <c r="B686" s="64"/>
      <c r="C686" s="64"/>
      <c r="D686" s="64"/>
      <c r="E686" s="64"/>
    </row>
    <row r="687" spans="1:5" ht="15" customHeight="1" x14ac:dyDescent="0.2">
      <c r="A687" s="45" t="s">
        <v>96</v>
      </c>
    </row>
    <row r="688" spans="1:5" ht="15" customHeight="1" x14ac:dyDescent="0.25">
      <c r="A688" s="60" t="s">
        <v>1</v>
      </c>
      <c r="B688" s="47"/>
      <c r="C688" s="47"/>
      <c r="D688" s="47"/>
      <c r="E688" s="47"/>
    </row>
    <row r="689" spans="1:5" ht="15" customHeight="1" x14ac:dyDescent="0.2">
      <c r="A689" s="61" t="s">
        <v>46</v>
      </c>
      <c r="B689" s="47"/>
      <c r="C689" s="47"/>
      <c r="D689" s="47"/>
      <c r="E689" s="62" t="s">
        <v>47</v>
      </c>
    </row>
    <row r="690" spans="1:5" ht="15" customHeight="1" x14ac:dyDescent="0.25">
      <c r="A690" s="45"/>
      <c r="B690" s="60"/>
      <c r="C690" s="47"/>
      <c r="D690" s="47"/>
      <c r="E690" s="48"/>
    </row>
    <row r="691" spans="1:5" ht="15" customHeight="1" x14ac:dyDescent="0.2">
      <c r="B691" s="91"/>
      <c r="C691" s="49" t="s">
        <v>41</v>
      </c>
      <c r="D691" s="50" t="s">
        <v>42</v>
      </c>
      <c r="E691" s="51" t="s">
        <v>43</v>
      </c>
    </row>
    <row r="692" spans="1:5" ht="15" customHeight="1" x14ac:dyDescent="0.2">
      <c r="B692" s="92"/>
      <c r="C692" s="93">
        <v>6172</v>
      </c>
      <c r="D692" s="68" t="s">
        <v>97</v>
      </c>
      <c r="E692" s="94">
        <v>416501</v>
      </c>
    </row>
    <row r="693" spans="1:5" ht="15" customHeight="1" x14ac:dyDescent="0.2">
      <c r="B693" s="92"/>
      <c r="C693" s="57" t="s">
        <v>45</v>
      </c>
      <c r="D693" s="58"/>
      <c r="E693" s="59">
        <f>SUM(E692:E692)</f>
        <v>416501</v>
      </c>
    </row>
    <row r="694" spans="1:5" ht="15" customHeight="1" x14ac:dyDescent="0.2"/>
    <row r="695" spans="1:5" ht="15" customHeight="1" x14ac:dyDescent="0.25">
      <c r="A695" s="60" t="s">
        <v>16</v>
      </c>
      <c r="B695" s="47"/>
      <c r="C695" s="47"/>
      <c r="D695" s="47"/>
      <c r="E695" s="47"/>
    </row>
    <row r="696" spans="1:5" ht="15" customHeight="1" x14ac:dyDescent="0.2">
      <c r="A696" s="61" t="s">
        <v>98</v>
      </c>
      <c r="B696" s="95"/>
      <c r="C696" s="95"/>
      <c r="D696" s="95"/>
      <c r="E696" s="45" t="s">
        <v>99</v>
      </c>
    </row>
    <row r="697" spans="1:5" ht="15" customHeight="1" x14ac:dyDescent="0.25">
      <c r="A697" s="60"/>
      <c r="B697" s="45"/>
      <c r="C697" s="47"/>
      <c r="D697" s="47"/>
      <c r="E697" s="48"/>
    </row>
    <row r="698" spans="1:5" ht="15" customHeight="1" x14ac:dyDescent="0.2">
      <c r="A698" s="84"/>
      <c r="B698" s="65" t="s">
        <v>40</v>
      </c>
      <c r="C698" s="49" t="s">
        <v>41</v>
      </c>
      <c r="D698" s="96" t="s">
        <v>42</v>
      </c>
      <c r="E698" s="51" t="s">
        <v>43</v>
      </c>
    </row>
    <row r="699" spans="1:5" ht="15" customHeight="1" x14ac:dyDescent="0.2">
      <c r="A699" s="92"/>
      <c r="B699" s="97">
        <v>305</v>
      </c>
      <c r="C699" s="67"/>
      <c r="D699" s="98" t="s">
        <v>100</v>
      </c>
      <c r="E699" s="94">
        <v>416501</v>
      </c>
    </row>
    <row r="700" spans="1:5" ht="15" customHeight="1" x14ac:dyDescent="0.2">
      <c r="A700" s="99"/>
      <c r="B700" s="100"/>
      <c r="C700" s="57" t="s">
        <v>45</v>
      </c>
      <c r="D700" s="101"/>
      <c r="E700" s="102">
        <f>SUM(E699:E699)</f>
        <v>416501</v>
      </c>
    </row>
    <row r="701" spans="1:5" ht="15" customHeight="1" x14ac:dyDescent="0.2"/>
    <row r="702" spans="1:5" ht="15" customHeight="1" x14ac:dyDescent="0.2"/>
    <row r="703" spans="1:5" ht="15" customHeight="1" x14ac:dyDescent="0.25">
      <c r="A703" s="35" t="s">
        <v>103</v>
      </c>
    </row>
    <row r="704" spans="1:5" ht="15" customHeight="1" x14ac:dyDescent="0.2">
      <c r="A704" s="103" t="s">
        <v>104</v>
      </c>
      <c r="B704" s="103"/>
      <c r="C704" s="103"/>
      <c r="D704" s="103"/>
      <c r="E704" s="103"/>
    </row>
    <row r="705" spans="1:5" ht="15" customHeight="1" x14ac:dyDescent="0.2">
      <c r="A705" s="103"/>
      <c r="B705" s="103"/>
      <c r="C705" s="103"/>
      <c r="D705" s="103"/>
      <c r="E705" s="103"/>
    </row>
    <row r="706" spans="1:5" ht="15" customHeight="1" x14ac:dyDescent="0.2">
      <c r="A706" s="64" t="s">
        <v>105</v>
      </c>
      <c r="B706" s="64"/>
      <c r="C706" s="64"/>
      <c r="D706" s="64"/>
      <c r="E706" s="64"/>
    </row>
    <row r="707" spans="1:5" ht="15" customHeight="1" x14ac:dyDescent="0.2">
      <c r="A707" s="64"/>
      <c r="B707" s="64"/>
      <c r="C707" s="64"/>
      <c r="D707" s="64"/>
      <c r="E707" s="64"/>
    </row>
    <row r="708" spans="1:5" ht="15" customHeight="1" x14ac:dyDescent="0.2">
      <c r="A708" s="64"/>
      <c r="B708" s="64"/>
      <c r="C708" s="64"/>
      <c r="D708" s="64"/>
      <c r="E708" s="64"/>
    </row>
    <row r="709" spans="1:5" ht="15" customHeight="1" x14ac:dyDescent="0.2">
      <c r="A709" s="64"/>
      <c r="B709" s="64"/>
      <c r="C709" s="64"/>
      <c r="D709" s="64"/>
      <c r="E709" s="64"/>
    </row>
    <row r="710" spans="1:5" ht="15" customHeight="1" x14ac:dyDescent="0.2">
      <c r="A710" s="64"/>
      <c r="B710" s="64"/>
      <c r="C710" s="64"/>
      <c r="D710" s="64"/>
      <c r="E710" s="64"/>
    </row>
    <row r="711" spans="1:5" ht="15" customHeight="1" x14ac:dyDescent="0.2">
      <c r="A711" s="64"/>
      <c r="B711" s="64"/>
      <c r="C711" s="64"/>
      <c r="D711" s="64"/>
      <c r="E711" s="64"/>
    </row>
    <row r="712" spans="1:5" ht="15" customHeight="1" x14ac:dyDescent="0.2">
      <c r="A712" s="64"/>
      <c r="B712" s="64"/>
      <c r="C712" s="64"/>
      <c r="D712" s="64"/>
      <c r="E712" s="64"/>
    </row>
    <row r="713" spans="1:5" ht="15" customHeight="1" x14ac:dyDescent="0.2">
      <c r="A713" s="64"/>
      <c r="B713" s="64"/>
      <c r="C713" s="64"/>
      <c r="D713" s="64"/>
      <c r="E713" s="64"/>
    </row>
    <row r="714" spans="1:5" ht="15" customHeight="1" x14ac:dyDescent="0.2">
      <c r="A714" s="64"/>
      <c r="B714" s="64"/>
      <c r="C714" s="64"/>
      <c r="D714" s="64"/>
      <c r="E714" s="64"/>
    </row>
    <row r="715" spans="1:5" ht="15" customHeight="1" x14ac:dyDescent="0.2">
      <c r="A715" s="64"/>
      <c r="B715" s="64"/>
      <c r="C715" s="64"/>
      <c r="D715" s="64"/>
      <c r="E715" s="64"/>
    </row>
    <row r="716" spans="1:5" ht="15" customHeight="1" x14ac:dyDescent="0.2"/>
    <row r="717" spans="1:5" ht="15" customHeight="1" x14ac:dyDescent="0.25">
      <c r="A717" s="40" t="s">
        <v>16</v>
      </c>
      <c r="B717" s="42"/>
      <c r="C717" s="42"/>
      <c r="D717" s="42"/>
      <c r="E717" s="42"/>
    </row>
    <row r="718" spans="1:5" ht="15" customHeight="1" x14ac:dyDescent="0.2">
      <c r="A718" s="43" t="s">
        <v>46</v>
      </c>
      <c r="B718" s="42"/>
      <c r="C718" s="42"/>
      <c r="D718" s="42"/>
      <c r="E718" s="44" t="s">
        <v>47</v>
      </c>
    </row>
    <row r="719" spans="1:5" ht="15" customHeight="1" x14ac:dyDescent="0.25">
      <c r="A719" s="40"/>
      <c r="B719" s="104"/>
      <c r="C719" s="42"/>
      <c r="D719" s="42"/>
      <c r="E719" s="74"/>
    </row>
    <row r="720" spans="1:5" ht="15" customHeight="1" x14ac:dyDescent="0.2">
      <c r="B720" s="91"/>
      <c r="C720" s="65" t="s">
        <v>41</v>
      </c>
      <c r="D720" s="105" t="s">
        <v>54</v>
      </c>
      <c r="E720" s="51" t="s">
        <v>43</v>
      </c>
    </row>
    <row r="721" spans="1:5" ht="15" customHeight="1" x14ac:dyDescent="0.2">
      <c r="B721" s="106"/>
      <c r="C721" s="107">
        <v>4324</v>
      </c>
      <c r="D721" s="108" t="s">
        <v>55</v>
      </c>
      <c r="E721" s="109">
        <v>-235640</v>
      </c>
    </row>
    <row r="722" spans="1:5" ht="15" customHeight="1" x14ac:dyDescent="0.2">
      <c r="B722" s="110"/>
      <c r="C722" s="69" t="s">
        <v>45</v>
      </c>
      <c r="D722" s="80"/>
      <c r="E722" s="81">
        <f>SUM(E721:E721)</f>
        <v>-235640</v>
      </c>
    </row>
    <row r="723" spans="1:5" ht="15" customHeight="1" x14ac:dyDescent="0.2"/>
    <row r="724" spans="1:5" ht="15" customHeight="1" x14ac:dyDescent="0.25">
      <c r="A724" s="60" t="s">
        <v>16</v>
      </c>
      <c r="B724" s="111"/>
      <c r="C724" s="47"/>
      <c r="D724" s="47"/>
      <c r="E724" s="47"/>
    </row>
    <row r="725" spans="1:5" ht="15" customHeight="1" x14ac:dyDescent="0.2">
      <c r="A725" s="61" t="s">
        <v>106</v>
      </c>
      <c r="B725" s="112"/>
      <c r="C725" s="45"/>
      <c r="D725" s="45"/>
      <c r="E725" s="45" t="s">
        <v>107</v>
      </c>
    </row>
    <row r="726" spans="1:5" ht="15" customHeight="1" x14ac:dyDescent="0.2">
      <c r="A726" s="45"/>
      <c r="B726" s="113"/>
      <c r="C726" s="47"/>
      <c r="D726" s="45"/>
      <c r="E726" s="114"/>
    </row>
    <row r="727" spans="1:5" ht="15" customHeight="1" x14ac:dyDescent="0.2">
      <c r="B727" s="91"/>
      <c r="C727" s="49" t="s">
        <v>41</v>
      </c>
      <c r="D727" s="105" t="s">
        <v>54</v>
      </c>
      <c r="E727" s="49" t="s">
        <v>43</v>
      </c>
    </row>
    <row r="728" spans="1:5" ht="15" customHeight="1" x14ac:dyDescent="0.2">
      <c r="B728" s="115"/>
      <c r="C728" s="116">
        <v>4324</v>
      </c>
      <c r="D728" s="54" t="s">
        <v>108</v>
      </c>
      <c r="E728" s="117">
        <v>-2240</v>
      </c>
    </row>
    <row r="729" spans="1:5" ht="15" customHeight="1" x14ac:dyDescent="0.2">
      <c r="B729" s="118"/>
      <c r="C729" s="57" t="s">
        <v>45</v>
      </c>
      <c r="D729" s="101"/>
      <c r="E729" s="102">
        <f>SUM(E728:E728)</f>
        <v>-2240</v>
      </c>
    </row>
    <row r="730" spans="1:5" ht="15" customHeight="1" x14ac:dyDescent="0.2"/>
    <row r="731" spans="1:5" ht="15" customHeight="1" x14ac:dyDescent="0.25">
      <c r="A731" s="60" t="s">
        <v>16</v>
      </c>
      <c r="B731" s="47"/>
      <c r="C731" s="47"/>
      <c r="D731" s="47"/>
      <c r="E731" s="47"/>
    </row>
    <row r="732" spans="1:5" ht="15" customHeight="1" x14ac:dyDescent="0.2">
      <c r="A732" s="61" t="s">
        <v>106</v>
      </c>
      <c r="B732" s="95"/>
      <c r="C732" s="95"/>
      <c r="D732" s="95"/>
      <c r="E732" s="95" t="s">
        <v>107</v>
      </c>
    </row>
    <row r="733" spans="1:5" ht="15" customHeight="1" x14ac:dyDescent="0.2">
      <c r="A733" s="95"/>
      <c r="B733" s="119"/>
      <c r="C733" s="47"/>
      <c r="D733" s="95"/>
      <c r="E733" s="114"/>
    </row>
    <row r="734" spans="1:5" ht="15" customHeight="1" x14ac:dyDescent="0.2">
      <c r="B734" s="65" t="s">
        <v>40</v>
      </c>
      <c r="C734" s="49" t="s">
        <v>41</v>
      </c>
      <c r="D734" s="96" t="s">
        <v>42</v>
      </c>
      <c r="E734" s="51" t="s">
        <v>43</v>
      </c>
    </row>
    <row r="735" spans="1:5" ht="15" customHeight="1" x14ac:dyDescent="0.2">
      <c r="B735" s="120">
        <v>13307</v>
      </c>
      <c r="C735" s="121"/>
      <c r="D735" s="98" t="s">
        <v>82</v>
      </c>
      <c r="E735" s="122">
        <v>79040</v>
      </c>
    </row>
    <row r="736" spans="1:5" ht="15" customHeight="1" x14ac:dyDescent="0.2">
      <c r="B736" s="100"/>
      <c r="C736" s="57" t="s">
        <v>45</v>
      </c>
      <c r="D736" s="101"/>
      <c r="E736" s="102">
        <f>SUM(E735:E735)</f>
        <v>79040</v>
      </c>
    </row>
    <row r="737" spans="1:5" ht="15" customHeight="1" x14ac:dyDescent="0.2">
      <c r="A737" s="95"/>
      <c r="B737" s="95"/>
      <c r="C737" s="95"/>
      <c r="D737" s="95"/>
      <c r="E737" s="95"/>
    </row>
    <row r="738" spans="1:5" ht="15" customHeight="1" x14ac:dyDescent="0.25">
      <c r="A738" s="60" t="s">
        <v>16</v>
      </c>
      <c r="B738" s="47"/>
      <c r="C738" s="47"/>
      <c r="D738" s="47"/>
      <c r="E738" s="47"/>
    </row>
    <row r="739" spans="1:5" ht="15" customHeight="1" x14ac:dyDescent="0.2">
      <c r="A739" s="61" t="s">
        <v>109</v>
      </c>
      <c r="B739" s="95"/>
      <c r="C739" s="95"/>
      <c r="D739" s="95"/>
      <c r="E739" s="95" t="s">
        <v>110</v>
      </c>
    </row>
    <row r="740" spans="1:5" ht="15" customHeight="1" x14ac:dyDescent="0.2">
      <c r="A740" s="95"/>
      <c r="B740" s="119"/>
      <c r="C740" s="47"/>
      <c r="D740" s="95"/>
      <c r="E740" s="114"/>
    </row>
    <row r="741" spans="1:5" ht="15" customHeight="1" x14ac:dyDescent="0.2">
      <c r="A741" s="91"/>
      <c r="B741" s="65" t="s">
        <v>40</v>
      </c>
      <c r="C741" s="49" t="s">
        <v>41</v>
      </c>
      <c r="D741" s="96" t="s">
        <v>42</v>
      </c>
      <c r="E741" s="51" t="s">
        <v>43</v>
      </c>
    </row>
    <row r="742" spans="1:5" ht="15" customHeight="1" x14ac:dyDescent="0.2">
      <c r="A742" s="106"/>
      <c r="B742" s="120">
        <v>13307</v>
      </c>
      <c r="C742" s="121"/>
      <c r="D742" s="98" t="s">
        <v>82</v>
      </c>
      <c r="E742" s="117">
        <v>158840</v>
      </c>
    </row>
    <row r="743" spans="1:5" ht="15" customHeight="1" x14ac:dyDescent="0.2">
      <c r="A743" s="110"/>
      <c r="B743" s="100"/>
      <c r="C743" s="57" t="s">
        <v>45</v>
      </c>
      <c r="D743" s="101"/>
      <c r="E743" s="102">
        <f>SUM(E742)</f>
        <v>158840</v>
      </c>
    </row>
    <row r="744" spans="1:5" ht="15" customHeight="1" x14ac:dyDescent="0.2"/>
    <row r="745" spans="1:5" ht="15" customHeight="1" x14ac:dyDescent="0.2"/>
    <row r="746" spans="1:5" ht="15" customHeight="1" x14ac:dyDescent="0.25">
      <c r="A746" s="35" t="s">
        <v>111</v>
      </c>
    </row>
    <row r="747" spans="1:5" ht="15" customHeight="1" x14ac:dyDescent="0.2">
      <c r="A747" s="103" t="s">
        <v>112</v>
      </c>
      <c r="B747" s="103"/>
      <c r="C747" s="103"/>
      <c r="D747" s="103"/>
      <c r="E747" s="103"/>
    </row>
    <row r="748" spans="1:5" ht="15" customHeight="1" x14ac:dyDescent="0.2">
      <c r="A748" s="103"/>
      <c r="B748" s="103"/>
      <c r="C748" s="103"/>
      <c r="D748" s="103"/>
      <c r="E748" s="103"/>
    </row>
    <row r="749" spans="1:5" ht="15" customHeight="1" x14ac:dyDescent="0.2">
      <c r="A749" s="64" t="s">
        <v>113</v>
      </c>
      <c r="B749" s="64"/>
      <c r="C749" s="64"/>
      <c r="D749" s="64"/>
      <c r="E749" s="64"/>
    </row>
    <row r="750" spans="1:5" ht="15" customHeight="1" x14ac:dyDescent="0.2">
      <c r="A750" s="64"/>
      <c r="B750" s="64"/>
      <c r="C750" s="64"/>
      <c r="D750" s="64"/>
      <c r="E750" s="64"/>
    </row>
    <row r="751" spans="1:5" ht="15" customHeight="1" x14ac:dyDescent="0.2">
      <c r="A751" s="64"/>
      <c r="B751" s="64"/>
      <c r="C751" s="64"/>
      <c r="D751" s="64"/>
      <c r="E751" s="64"/>
    </row>
    <row r="752" spans="1:5" ht="15" customHeight="1" x14ac:dyDescent="0.2">
      <c r="A752" s="64"/>
      <c r="B752" s="64"/>
      <c r="C752" s="64"/>
      <c r="D752" s="64"/>
      <c r="E752" s="64"/>
    </row>
    <row r="753" spans="1:5" ht="15" customHeight="1" x14ac:dyDescent="0.2">
      <c r="A753" s="64"/>
      <c r="B753" s="64"/>
      <c r="C753" s="64"/>
      <c r="D753" s="64"/>
      <c r="E753" s="64"/>
    </row>
    <row r="754" spans="1:5" ht="15" customHeight="1" x14ac:dyDescent="0.2">
      <c r="A754" s="64"/>
      <c r="B754" s="64"/>
      <c r="C754" s="64"/>
      <c r="D754" s="64"/>
      <c r="E754" s="64"/>
    </row>
    <row r="755" spans="1:5" ht="15" customHeight="1" x14ac:dyDescent="0.2"/>
    <row r="756" spans="1:5" ht="15" customHeight="1" x14ac:dyDescent="0.25">
      <c r="A756" s="60" t="s">
        <v>16</v>
      </c>
      <c r="B756" s="47"/>
      <c r="C756" s="47"/>
      <c r="D756" s="47"/>
      <c r="E756" s="45"/>
    </row>
    <row r="757" spans="1:5" ht="15" customHeight="1" x14ac:dyDescent="0.2">
      <c r="A757" s="43" t="s">
        <v>114</v>
      </c>
      <c r="B757" s="47"/>
      <c r="C757" s="47"/>
      <c r="D757" s="47"/>
      <c r="E757" s="62" t="s">
        <v>115</v>
      </c>
    </row>
    <row r="758" spans="1:5" ht="15" customHeight="1" x14ac:dyDescent="0.2">
      <c r="B758" s="123"/>
      <c r="C758" s="47"/>
      <c r="D758" s="47"/>
      <c r="E758" s="48"/>
    </row>
    <row r="759" spans="1:5" ht="15" customHeight="1" x14ac:dyDescent="0.2">
      <c r="B759" s="84"/>
      <c r="C759" s="49" t="s">
        <v>41</v>
      </c>
      <c r="D759" s="50" t="s">
        <v>54</v>
      </c>
      <c r="E759" s="51" t="s">
        <v>43</v>
      </c>
    </row>
    <row r="760" spans="1:5" ht="15" customHeight="1" x14ac:dyDescent="0.2">
      <c r="B760" s="89"/>
      <c r="C760" s="116">
        <v>6115</v>
      </c>
      <c r="D760" s="68" t="s">
        <v>116</v>
      </c>
      <c r="E760" s="124">
        <v>-15000</v>
      </c>
    </row>
    <row r="761" spans="1:5" ht="15" customHeight="1" x14ac:dyDescent="0.2">
      <c r="B761" s="89"/>
      <c r="C761" s="116">
        <v>6115</v>
      </c>
      <c r="D761" s="68" t="s">
        <v>117</v>
      </c>
      <c r="E761" s="124">
        <f>10000+2100+1000</f>
        <v>13100</v>
      </c>
    </row>
    <row r="762" spans="1:5" ht="15" customHeight="1" x14ac:dyDescent="0.2">
      <c r="B762" s="89"/>
      <c r="C762" s="116">
        <v>6115</v>
      </c>
      <c r="D762" s="68" t="s">
        <v>116</v>
      </c>
      <c r="E762" s="124">
        <f>900+1000</f>
        <v>1900</v>
      </c>
    </row>
    <row r="763" spans="1:5" ht="15" customHeight="1" x14ac:dyDescent="0.2">
      <c r="B763" s="89"/>
      <c r="C763" s="57" t="s">
        <v>45</v>
      </c>
      <c r="D763" s="58"/>
      <c r="E763" s="59">
        <f>SUM(E760:E762)</f>
        <v>0</v>
      </c>
    </row>
    <row r="764" spans="1:5" ht="15" customHeight="1" x14ac:dyDescent="0.2"/>
    <row r="765" spans="1:5" ht="15" customHeight="1" x14ac:dyDescent="0.2"/>
    <row r="766" spans="1:5" ht="15" customHeight="1" x14ac:dyDescent="0.25">
      <c r="A766" s="35" t="s">
        <v>118</v>
      </c>
    </row>
    <row r="767" spans="1:5" ht="15" customHeight="1" x14ac:dyDescent="0.2">
      <c r="A767" s="103" t="s">
        <v>119</v>
      </c>
      <c r="B767" s="103"/>
      <c r="C767" s="103"/>
      <c r="D767" s="103"/>
      <c r="E767" s="103"/>
    </row>
    <row r="768" spans="1:5" ht="15" customHeight="1" x14ac:dyDescent="0.2">
      <c r="A768" s="103"/>
      <c r="B768" s="103"/>
      <c r="C768" s="103"/>
      <c r="D768" s="103"/>
      <c r="E768" s="103"/>
    </row>
    <row r="769" spans="1:5" ht="15" customHeight="1" x14ac:dyDescent="0.2">
      <c r="A769" s="64" t="s">
        <v>184</v>
      </c>
      <c r="B769" s="64"/>
      <c r="C769" s="64"/>
      <c r="D769" s="64"/>
      <c r="E769" s="64"/>
    </row>
    <row r="770" spans="1:5" ht="15" customHeight="1" x14ac:dyDescent="0.2">
      <c r="A770" s="64"/>
      <c r="B770" s="64"/>
      <c r="C770" s="64"/>
      <c r="D770" s="64"/>
      <c r="E770" s="64"/>
    </row>
    <row r="771" spans="1:5" ht="15" customHeight="1" x14ac:dyDescent="0.2">
      <c r="A771" s="64"/>
      <c r="B771" s="64"/>
      <c r="C771" s="64"/>
      <c r="D771" s="64"/>
      <c r="E771" s="64"/>
    </row>
    <row r="772" spans="1:5" ht="15" customHeight="1" x14ac:dyDescent="0.2">
      <c r="A772" s="64"/>
      <c r="B772" s="64"/>
      <c r="C772" s="64"/>
      <c r="D772" s="64"/>
      <c r="E772" s="64"/>
    </row>
    <row r="773" spans="1:5" ht="15" customHeight="1" x14ac:dyDescent="0.2">
      <c r="A773" s="64"/>
      <c r="B773" s="64"/>
      <c r="C773" s="64"/>
      <c r="D773" s="64"/>
      <c r="E773" s="64"/>
    </row>
    <row r="774" spans="1:5" ht="15" customHeight="1" x14ac:dyDescent="0.2">
      <c r="A774" s="64"/>
      <c r="B774" s="64"/>
      <c r="C774" s="64"/>
      <c r="D774" s="64"/>
      <c r="E774" s="64"/>
    </row>
    <row r="775" spans="1:5" ht="15" customHeight="1" x14ac:dyDescent="0.2">
      <c r="A775" s="64"/>
      <c r="B775" s="64"/>
      <c r="C775" s="64"/>
      <c r="D775" s="64"/>
      <c r="E775" s="64"/>
    </row>
    <row r="776" spans="1:5" ht="15" customHeight="1" x14ac:dyDescent="0.2">
      <c r="A776" s="64"/>
      <c r="B776" s="64"/>
      <c r="C776" s="64"/>
      <c r="D776" s="64"/>
      <c r="E776" s="64"/>
    </row>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
    <row r="783" spans="1:5" ht="15" customHeight="1" x14ac:dyDescent="0.25">
      <c r="A783" s="60" t="s">
        <v>16</v>
      </c>
      <c r="B783" s="47"/>
      <c r="C783" s="47"/>
      <c r="D783" s="47"/>
      <c r="E783" s="45"/>
    </row>
    <row r="784" spans="1:5" ht="15" customHeight="1" x14ac:dyDescent="0.2">
      <c r="A784" s="61" t="s">
        <v>98</v>
      </c>
      <c r="B784" s="95"/>
      <c r="C784" s="95"/>
      <c r="D784" s="95"/>
      <c r="E784" s="45" t="s">
        <v>99</v>
      </c>
    </row>
    <row r="785" spans="1:5" ht="15" customHeight="1" x14ac:dyDescent="0.2"/>
    <row r="786" spans="1:5" ht="15" customHeight="1" x14ac:dyDescent="0.2">
      <c r="B786" s="65" t="s">
        <v>40</v>
      </c>
      <c r="C786" s="49" t="s">
        <v>41</v>
      </c>
      <c r="D786" s="96" t="s">
        <v>42</v>
      </c>
      <c r="E786" s="51" t="s">
        <v>43</v>
      </c>
    </row>
    <row r="787" spans="1:5" ht="15" customHeight="1" x14ac:dyDescent="0.2">
      <c r="B787" s="76">
        <v>301</v>
      </c>
      <c r="C787" s="67"/>
      <c r="D787" s="98" t="s">
        <v>100</v>
      </c>
      <c r="E787" s="55">
        <v>-10197</v>
      </c>
    </row>
    <row r="788" spans="1:5" ht="15" customHeight="1" x14ac:dyDescent="0.2">
      <c r="B788" s="76">
        <v>300</v>
      </c>
      <c r="C788" s="67"/>
      <c r="D788" s="98" t="s">
        <v>100</v>
      </c>
      <c r="E788" s="55">
        <v>10197</v>
      </c>
    </row>
    <row r="789" spans="1:5" ht="15" customHeight="1" x14ac:dyDescent="0.2">
      <c r="B789" s="100"/>
      <c r="C789" s="57" t="s">
        <v>45</v>
      </c>
      <c r="D789" s="101"/>
      <c r="E789" s="102">
        <f>SUM(E787:E788)</f>
        <v>0</v>
      </c>
    </row>
    <row r="790" spans="1:5" ht="15" customHeight="1" x14ac:dyDescent="0.2"/>
    <row r="791" spans="1:5" ht="15" customHeight="1" x14ac:dyDescent="0.2"/>
    <row r="792" spans="1:5" ht="15" customHeight="1" x14ac:dyDescent="0.25">
      <c r="A792" s="35" t="s">
        <v>120</v>
      </c>
    </row>
    <row r="793" spans="1:5" ht="15" customHeight="1" x14ac:dyDescent="0.2">
      <c r="A793" s="103" t="s">
        <v>119</v>
      </c>
      <c r="B793" s="103"/>
      <c r="C793" s="103"/>
      <c r="D793" s="103"/>
      <c r="E793" s="103"/>
    </row>
    <row r="794" spans="1:5" ht="15" customHeight="1" x14ac:dyDescent="0.2">
      <c r="A794" s="103"/>
      <c r="B794" s="103"/>
      <c r="C794" s="103"/>
      <c r="D794" s="103"/>
      <c r="E794" s="103"/>
    </row>
    <row r="795" spans="1:5" ht="15" customHeight="1" x14ac:dyDescent="0.2">
      <c r="A795" s="64" t="s">
        <v>185</v>
      </c>
      <c r="B795" s="64"/>
      <c r="C795" s="64"/>
      <c r="D795" s="64"/>
      <c r="E795" s="64"/>
    </row>
    <row r="796" spans="1:5" ht="15" customHeight="1" x14ac:dyDescent="0.2">
      <c r="A796" s="64"/>
      <c r="B796" s="64"/>
      <c r="C796" s="64"/>
      <c r="D796" s="64"/>
      <c r="E796" s="64"/>
    </row>
    <row r="797" spans="1:5" ht="15" customHeight="1" x14ac:dyDescent="0.2">
      <c r="A797" s="64"/>
      <c r="B797" s="64"/>
      <c r="C797" s="64"/>
      <c r="D797" s="64"/>
      <c r="E797" s="64"/>
    </row>
    <row r="798" spans="1:5" ht="15" customHeight="1" x14ac:dyDescent="0.2">
      <c r="A798" s="64"/>
      <c r="B798" s="64"/>
      <c r="C798" s="64"/>
      <c r="D798" s="64"/>
      <c r="E798" s="64"/>
    </row>
    <row r="799" spans="1:5" ht="15" customHeight="1" x14ac:dyDescent="0.2">
      <c r="A799" s="64"/>
      <c r="B799" s="64"/>
      <c r="C799" s="64"/>
      <c r="D799" s="64"/>
      <c r="E799" s="64"/>
    </row>
    <row r="800" spans="1:5" ht="15" customHeight="1" x14ac:dyDescent="0.2">
      <c r="A800" s="64"/>
      <c r="B800" s="64"/>
      <c r="C800" s="64"/>
      <c r="D800" s="64"/>
      <c r="E800" s="64"/>
    </row>
    <row r="801" spans="1:5" ht="15" customHeight="1" x14ac:dyDescent="0.2">
      <c r="A801" s="64"/>
      <c r="B801" s="64"/>
      <c r="C801" s="64"/>
      <c r="D801" s="64"/>
      <c r="E801" s="64"/>
    </row>
    <row r="802" spans="1:5" ht="15" customHeight="1" x14ac:dyDescent="0.2">
      <c r="A802" s="64"/>
      <c r="B802" s="64"/>
      <c r="C802" s="64"/>
      <c r="D802" s="64"/>
      <c r="E802" s="64"/>
    </row>
    <row r="803" spans="1:5" ht="15" customHeight="1" x14ac:dyDescent="0.2">
      <c r="A803" s="64"/>
      <c r="B803" s="64"/>
      <c r="C803" s="64"/>
      <c r="D803" s="64"/>
      <c r="E803" s="64"/>
    </row>
    <row r="804" spans="1:5" ht="15" customHeight="1" x14ac:dyDescent="0.2"/>
    <row r="805" spans="1:5" ht="15" customHeight="1" x14ac:dyDescent="0.25">
      <c r="A805" s="60" t="s">
        <v>16</v>
      </c>
      <c r="B805" s="47"/>
      <c r="C805" s="47"/>
      <c r="D805" s="47"/>
      <c r="E805" s="45"/>
    </row>
    <row r="806" spans="1:5" ht="15" customHeight="1" x14ac:dyDescent="0.2">
      <c r="A806" s="61" t="s">
        <v>98</v>
      </c>
      <c r="B806" s="95"/>
      <c r="C806" s="95"/>
      <c r="D806" s="95"/>
      <c r="E806" s="45" t="s">
        <v>99</v>
      </c>
    </row>
    <row r="807" spans="1:5" ht="15" customHeight="1" x14ac:dyDescent="0.2"/>
    <row r="808" spans="1:5" ht="15" customHeight="1" x14ac:dyDescent="0.2">
      <c r="B808" s="65" t="s">
        <v>40</v>
      </c>
      <c r="C808" s="49" t="s">
        <v>41</v>
      </c>
      <c r="D808" s="96" t="s">
        <v>42</v>
      </c>
      <c r="E808" s="51" t="s">
        <v>43</v>
      </c>
    </row>
    <row r="809" spans="1:5" ht="15" customHeight="1" x14ac:dyDescent="0.2">
      <c r="B809" s="76">
        <v>307</v>
      </c>
      <c r="C809" s="67"/>
      <c r="D809" s="98" t="s">
        <v>100</v>
      </c>
      <c r="E809" s="55">
        <v>-350000</v>
      </c>
    </row>
    <row r="810" spans="1:5" ht="15" customHeight="1" x14ac:dyDescent="0.2">
      <c r="B810" s="76">
        <v>303</v>
      </c>
      <c r="C810" s="67"/>
      <c r="D810" s="98" t="s">
        <v>100</v>
      </c>
      <c r="E810" s="55">
        <v>350000</v>
      </c>
    </row>
    <row r="811" spans="1:5" ht="15" customHeight="1" x14ac:dyDescent="0.2">
      <c r="B811" s="100"/>
      <c r="C811" s="57" t="s">
        <v>45</v>
      </c>
      <c r="D811" s="101"/>
      <c r="E811" s="102">
        <f>SUM(E809:E810)</f>
        <v>0</v>
      </c>
    </row>
    <row r="812" spans="1:5" ht="15" customHeight="1" x14ac:dyDescent="0.2"/>
    <row r="813" spans="1:5" ht="15" customHeight="1" x14ac:dyDescent="0.2"/>
    <row r="814" spans="1:5" ht="15" customHeight="1" x14ac:dyDescent="0.25">
      <c r="A814" s="35" t="s">
        <v>121</v>
      </c>
    </row>
    <row r="815" spans="1:5" ht="15" customHeight="1" x14ac:dyDescent="0.2">
      <c r="A815" s="103" t="s">
        <v>119</v>
      </c>
      <c r="B815" s="103"/>
      <c r="C815" s="103"/>
      <c r="D815" s="103"/>
      <c r="E815" s="103"/>
    </row>
    <row r="816" spans="1:5" ht="15" customHeight="1" x14ac:dyDescent="0.2">
      <c r="A816" s="103"/>
      <c r="B816" s="103"/>
      <c r="C816" s="103"/>
      <c r="D816" s="103"/>
      <c r="E816" s="103"/>
    </row>
    <row r="817" spans="1:5" ht="15" customHeight="1" x14ac:dyDescent="0.2">
      <c r="A817" s="64" t="s">
        <v>186</v>
      </c>
      <c r="B817" s="64"/>
      <c r="C817" s="64"/>
      <c r="D817" s="64"/>
      <c r="E817" s="64"/>
    </row>
    <row r="818" spans="1:5" ht="15" customHeight="1" x14ac:dyDescent="0.2">
      <c r="A818" s="64"/>
      <c r="B818" s="64"/>
      <c r="C818" s="64"/>
      <c r="D818" s="64"/>
      <c r="E818" s="64"/>
    </row>
    <row r="819" spans="1:5" ht="15" customHeight="1" x14ac:dyDescent="0.2">
      <c r="A819" s="64"/>
      <c r="B819" s="64"/>
      <c r="C819" s="64"/>
      <c r="D819" s="64"/>
      <c r="E819" s="64"/>
    </row>
    <row r="820" spans="1:5" ht="15" customHeight="1" x14ac:dyDescent="0.2">
      <c r="A820" s="64"/>
      <c r="B820" s="64"/>
      <c r="C820" s="64"/>
      <c r="D820" s="64"/>
      <c r="E820" s="64"/>
    </row>
    <row r="821" spans="1:5" ht="15" customHeight="1" x14ac:dyDescent="0.2">
      <c r="A821" s="64"/>
      <c r="B821" s="64"/>
      <c r="C821" s="64"/>
      <c r="D821" s="64"/>
      <c r="E821" s="64"/>
    </row>
    <row r="822" spans="1:5" ht="15" customHeight="1" x14ac:dyDescent="0.2">
      <c r="A822" s="64"/>
      <c r="B822" s="64"/>
      <c r="C822" s="64"/>
      <c r="D822" s="64"/>
      <c r="E822" s="64"/>
    </row>
    <row r="823" spans="1:5" ht="15" customHeight="1" x14ac:dyDescent="0.2">
      <c r="A823" s="64"/>
      <c r="B823" s="64"/>
      <c r="C823" s="64"/>
      <c r="D823" s="64"/>
      <c r="E823" s="64"/>
    </row>
    <row r="824" spans="1:5" ht="15" customHeight="1" x14ac:dyDescent="0.2">
      <c r="A824" s="64"/>
      <c r="B824" s="64"/>
      <c r="C824" s="64"/>
      <c r="D824" s="64"/>
      <c r="E824" s="64"/>
    </row>
    <row r="825" spans="1:5" ht="15" customHeight="1" x14ac:dyDescent="0.2"/>
    <row r="826" spans="1:5" ht="15" customHeight="1" x14ac:dyDescent="0.25">
      <c r="A826" s="60" t="s">
        <v>16</v>
      </c>
      <c r="B826" s="47"/>
      <c r="C826" s="47"/>
      <c r="D826" s="47"/>
      <c r="E826" s="45"/>
    </row>
    <row r="827" spans="1:5" ht="15" customHeight="1" x14ac:dyDescent="0.2">
      <c r="A827" s="61" t="s">
        <v>98</v>
      </c>
      <c r="B827" s="95"/>
      <c r="C827" s="95"/>
      <c r="D827" s="95"/>
      <c r="E827" s="45" t="s">
        <v>99</v>
      </c>
    </row>
    <row r="828" spans="1:5" ht="15" customHeight="1" x14ac:dyDescent="0.2"/>
    <row r="829" spans="1:5" ht="15" customHeight="1" x14ac:dyDescent="0.2">
      <c r="B829" s="65" t="s">
        <v>40</v>
      </c>
      <c r="C829" s="49" t="s">
        <v>41</v>
      </c>
      <c r="D829" s="96" t="s">
        <v>42</v>
      </c>
      <c r="E829" s="51" t="s">
        <v>43</v>
      </c>
    </row>
    <row r="830" spans="1:5" ht="15" customHeight="1" x14ac:dyDescent="0.2">
      <c r="B830" s="76">
        <v>307</v>
      </c>
      <c r="C830" s="67"/>
      <c r="D830" s="98" t="s">
        <v>100</v>
      </c>
      <c r="E830" s="55">
        <v>-109737.82</v>
      </c>
    </row>
    <row r="831" spans="1:5" ht="15" customHeight="1" x14ac:dyDescent="0.2">
      <c r="B831" s="76">
        <v>303</v>
      </c>
      <c r="C831" s="67"/>
      <c r="D831" s="98" t="s">
        <v>100</v>
      </c>
      <c r="E831" s="55">
        <v>109737.82</v>
      </c>
    </row>
    <row r="832" spans="1:5" ht="15" customHeight="1" x14ac:dyDescent="0.2">
      <c r="B832" s="100"/>
      <c r="C832" s="57" t="s">
        <v>45</v>
      </c>
      <c r="D832" s="101"/>
      <c r="E832" s="102">
        <f>SUM(E830:E831)</f>
        <v>0</v>
      </c>
    </row>
    <row r="833" spans="1:5" ht="15" customHeight="1" x14ac:dyDescent="0.2"/>
    <row r="834" spans="1:5" ht="15" customHeight="1" x14ac:dyDescent="0.2"/>
    <row r="835" spans="1:5" ht="15" customHeight="1" x14ac:dyDescent="0.25">
      <c r="A835" s="35" t="s">
        <v>122</v>
      </c>
    </row>
    <row r="836" spans="1:5" ht="15" customHeight="1" x14ac:dyDescent="0.2">
      <c r="A836" s="103" t="s">
        <v>119</v>
      </c>
      <c r="B836" s="103"/>
      <c r="C836" s="103"/>
      <c r="D836" s="103"/>
      <c r="E836" s="103"/>
    </row>
    <row r="837" spans="1:5" ht="15" customHeight="1" x14ac:dyDescent="0.2">
      <c r="A837" s="103"/>
      <c r="B837" s="103"/>
      <c r="C837" s="103"/>
      <c r="D837" s="103"/>
      <c r="E837" s="103"/>
    </row>
    <row r="838" spans="1:5" ht="15" customHeight="1" x14ac:dyDescent="0.2">
      <c r="A838" s="64" t="s">
        <v>187</v>
      </c>
      <c r="B838" s="64"/>
      <c r="C838" s="64"/>
      <c r="D838" s="64"/>
      <c r="E838" s="64"/>
    </row>
    <row r="839" spans="1:5" ht="15" customHeight="1" x14ac:dyDescent="0.2">
      <c r="A839" s="64"/>
      <c r="B839" s="64"/>
      <c r="C839" s="64"/>
      <c r="D839" s="64"/>
      <c r="E839" s="64"/>
    </row>
    <row r="840" spans="1:5" ht="15" customHeight="1" x14ac:dyDescent="0.2">
      <c r="A840" s="64"/>
      <c r="B840" s="64"/>
      <c r="C840" s="64"/>
      <c r="D840" s="64"/>
      <c r="E840" s="64"/>
    </row>
    <row r="841" spans="1:5" ht="15" customHeight="1" x14ac:dyDescent="0.2">
      <c r="A841" s="64"/>
      <c r="B841" s="64"/>
      <c r="C841" s="64"/>
      <c r="D841" s="64"/>
      <c r="E841" s="64"/>
    </row>
    <row r="842" spans="1:5" ht="15" customHeight="1" x14ac:dyDescent="0.2">
      <c r="A842" s="64"/>
      <c r="B842" s="64"/>
      <c r="C842" s="64"/>
      <c r="D842" s="64"/>
      <c r="E842" s="64"/>
    </row>
    <row r="843" spans="1:5" ht="15" customHeight="1" x14ac:dyDescent="0.2">
      <c r="A843" s="64"/>
      <c r="B843" s="64"/>
      <c r="C843" s="64"/>
      <c r="D843" s="64"/>
      <c r="E843" s="64"/>
    </row>
    <row r="844" spans="1:5" ht="15" customHeight="1" x14ac:dyDescent="0.2">
      <c r="A844" s="64"/>
      <c r="B844" s="64"/>
      <c r="C844" s="64"/>
      <c r="D844" s="64"/>
      <c r="E844" s="64"/>
    </row>
    <row r="845" spans="1:5" ht="15" customHeight="1" x14ac:dyDescent="0.2">
      <c r="A845" s="64"/>
      <c r="B845" s="64"/>
      <c r="C845" s="64"/>
      <c r="D845" s="64"/>
      <c r="E845" s="64"/>
    </row>
    <row r="846" spans="1:5" ht="15" customHeight="1" x14ac:dyDescent="0.2"/>
    <row r="847" spans="1:5" ht="15" customHeight="1" x14ac:dyDescent="0.25">
      <c r="A847" s="60" t="s">
        <v>16</v>
      </c>
      <c r="B847" s="47"/>
      <c r="C847" s="47"/>
      <c r="D847" s="47"/>
      <c r="E847" s="45"/>
    </row>
    <row r="848" spans="1:5" ht="15" customHeight="1" x14ac:dyDescent="0.2">
      <c r="A848" s="61" t="s">
        <v>98</v>
      </c>
      <c r="B848" s="95"/>
      <c r="C848" s="95"/>
      <c r="D848" s="95"/>
      <c r="E848" s="45" t="s">
        <v>99</v>
      </c>
    </row>
    <row r="849" spans="1:5" ht="15" customHeight="1" x14ac:dyDescent="0.2"/>
    <row r="850" spans="1:5" ht="15" customHeight="1" x14ac:dyDescent="0.2">
      <c r="B850" s="65" t="s">
        <v>40</v>
      </c>
      <c r="C850" s="49" t="s">
        <v>41</v>
      </c>
      <c r="D850" s="96" t="s">
        <v>42</v>
      </c>
      <c r="E850" s="51" t="s">
        <v>43</v>
      </c>
    </row>
    <row r="851" spans="1:5" ht="15" customHeight="1" x14ac:dyDescent="0.2">
      <c r="B851" s="76">
        <v>307</v>
      </c>
      <c r="C851" s="67"/>
      <c r="D851" s="98" t="s">
        <v>100</v>
      </c>
      <c r="E851" s="55">
        <v>-20570</v>
      </c>
    </row>
    <row r="852" spans="1:5" ht="15" customHeight="1" x14ac:dyDescent="0.2">
      <c r="B852" s="76">
        <v>303</v>
      </c>
      <c r="C852" s="67"/>
      <c r="D852" s="98" t="s">
        <v>100</v>
      </c>
      <c r="E852" s="55">
        <v>20570</v>
      </c>
    </row>
    <row r="853" spans="1:5" ht="15" customHeight="1" x14ac:dyDescent="0.2">
      <c r="B853" s="100"/>
      <c r="C853" s="57" t="s">
        <v>45</v>
      </c>
      <c r="D853" s="101"/>
      <c r="E853" s="102">
        <f>SUM(E851:E852)</f>
        <v>0</v>
      </c>
    </row>
    <row r="854" spans="1:5" ht="15" customHeight="1" x14ac:dyDescent="0.2"/>
    <row r="855" spans="1:5" ht="15" customHeight="1" x14ac:dyDescent="0.2"/>
    <row r="856" spans="1:5" ht="15" customHeight="1" x14ac:dyDescent="0.25">
      <c r="A856" s="35" t="s">
        <v>123</v>
      </c>
    </row>
    <row r="857" spans="1:5" ht="15" customHeight="1" x14ac:dyDescent="0.2">
      <c r="A857" s="103" t="s">
        <v>119</v>
      </c>
      <c r="B857" s="103"/>
      <c r="C857" s="103"/>
      <c r="D857" s="103"/>
      <c r="E857" s="103"/>
    </row>
    <row r="858" spans="1:5" ht="15" customHeight="1" x14ac:dyDescent="0.2">
      <c r="A858" s="103"/>
      <c r="B858" s="103"/>
      <c r="C858" s="103"/>
      <c r="D858" s="103"/>
      <c r="E858" s="103"/>
    </row>
    <row r="859" spans="1:5" ht="15" customHeight="1" x14ac:dyDescent="0.2">
      <c r="A859" s="64" t="s">
        <v>188</v>
      </c>
      <c r="B859" s="64"/>
      <c r="C859" s="64"/>
      <c r="D859" s="64"/>
      <c r="E859" s="64"/>
    </row>
    <row r="860" spans="1:5" ht="15" customHeight="1" x14ac:dyDescent="0.2">
      <c r="A860" s="64"/>
      <c r="B860" s="64"/>
      <c r="C860" s="64"/>
      <c r="D860" s="64"/>
      <c r="E860" s="64"/>
    </row>
    <row r="861" spans="1:5" ht="15" customHeight="1" x14ac:dyDescent="0.2">
      <c r="A861" s="64"/>
      <c r="B861" s="64"/>
      <c r="C861" s="64"/>
      <c r="D861" s="64"/>
      <c r="E861" s="64"/>
    </row>
    <row r="862" spans="1:5" ht="15" customHeight="1" x14ac:dyDescent="0.2">
      <c r="A862" s="64"/>
      <c r="B862" s="64"/>
      <c r="C862" s="64"/>
      <c r="D862" s="64"/>
      <c r="E862" s="64"/>
    </row>
    <row r="863" spans="1:5" ht="15" customHeight="1" x14ac:dyDescent="0.2">
      <c r="A863" s="64"/>
      <c r="B863" s="64"/>
      <c r="C863" s="64"/>
      <c r="D863" s="64"/>
      <c r="E863" s="64"/>
    </row>
    <row r="864" spans="1:5" ht="15" customHeight="1" x14ac:dyDescent="0.2">
      <c r="A864" s="64"/>
      <c r="B864" s="64"/>
      <c r="C864" s="64"/>
      <c r="D864" s="64"/>
      <c r="E864" s="64"/>
    </row>
    <row r="865" spans="1:5" ht="15" customHeight="1" x14ac:dyDescent="0.2">
      <c r="A865" s="64"/>
      <c r="B865" s="64"/>
      <c r="C865" s="64"/>
      <c r="D865" s="64"/>
      <c r="E865" s="64"/>
    </row>
    <row r="866" spans="1:5" ht="15" customHeight="1" x14ac:dyDescent="0.2">
      <c r="A866" s="64"/>
      <c r="B866" s="64"/>
      <c r="C866" s="64"/>
      <c r="D866" s="64"/>
      <c r="E866" s="64"/>
    </row>
    <row r="867" spans="1:5" ht="15" customHeight="1" x14ac:dyDescent="0.2">
      <c r="A867" s="64"/>
      <c r="B867" s="64"/>
      <c r="C867" s="64"/>
      <c r="D867" s="64"/>
      <c r="E867" s="64"/>
    </row>
    <row r="868" spans="1:5" ht="15" customHeight="1" x14ac:dyDescent="0.2"/>
    <row r="869" spans="1:5" ht="15" customHeight="1" x14ac:dyDescent="0.25">
      <c r="A869" s="60" t="s">
        <v>16</v>
      </c>
      <c r="B869" s="47"/>
      <c r="C869" s="47"/>
      <c r="D869" s="47"/>
      <c r="E869" s="45"/>
    </row>
    <row r="870" spans="1:5" ht="15" customHeight="1" x14ac:dyDescent="0.2">
      <c r="A870" s="61" t="s">
        <v>98</v>
      </c>
      <c r="B870" s="95"/>
      <c r="C870" s="95"/>
      <c r="D870" s="95"/>
      <c r="E870" s="45" t="s">
        <v>99</v>
      </c>
    </row>
    <row r="871" spans="1:5" ht="15" customHeight="1" x14ac:dyDescent="0.2"/>
    <row r="872" spans="1:5" ht="15" customHeight="1" x14ac:dyDescent="0.2">
      <c r="B872" s="65" t="s">
        <v>40</v>
      </c>
      <c r="C872" s="49" t="s">
        <v>41</v>
      </c>
      <c r="D872" s="96" t="s">
        <v>42</v>
      </c>
      <c r="E872" s="51" t="s">
        <v>43</v>
      </c>
    </row>
    <row r="873" spans="1:5" ht="15" customHeight="1" x14ac:dyDescent="0.2">
      <c r="B873" s="76">
        <v>307</v>
      </c>
      <c r="C873" s="67"/>
      <c r="D873" s="98" t="s">
        <v>100</v>
      </c>
      <c r="E873" s="55">
        <v>-200000</v>
      </c>
    </row>
    <row r="874" spans="1:5" ht="15" customHeight="1" x14ac:dyDescent="0.2">
      <c r="B874" s="76">
        <v>300</v>
      </c>
      <c r="C874" s="67"/>
      <c r="D874" s="98" t="s">
        <v>100</v>
      </c>
      <c r="E874" s="55">
        <v>200000</v>
      </c>
    </row>
    <row r="875" spans="1:5" ht="15" customHeight="1" x14ac:dyDescent="0.2">
      <c r="B875" s="100"/>
      <c r="C875" s="57" t="s">
        <v>45</v>
      </c>
      <c r="D875" s="101"/>
      <c r="E875" s="102">
        <f>SUM(E873:E874)</f>
        <v>0</v>
      </c>
    </row>
    <row r="876" spans="1:5" ht="15" customHeight="1" x14ac:dyDescent="0.2"/>
    <row r="877" spans="1:5" ht="15" customHeight="1" x14ac:dyDescent="0.2"/>
    <row r="878" spans="1:5" ht="15" customHeight="1" x14ac:dyDescent="0.2"/>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
    <row r="887" spans="1:5" ht="15" customHeight="1" x14ac:dyDescent="0.25">
      <c r="A887" s="35" t="s">
        <v>124</v>
      </c>
    </row>
    <row r="888" spans="1:5" ht="15" customHeight="1" x14ac:dyDescent="0.2">
      <c r="A888" s="36" t="s">
        <v>77</v>
      </c>
      <c r="B888" s="36"/>
      <c r="C888" s="36"/>
      <c r="D888" s="36"/>
      <c r="E888" s="36"/>
    </row>
    <row r="889" spans="1:5" ht="15" customHeight="1" x14ac:dyDescent="0.2">
      <c r="A889" s="64" t="s">
        <v>189</v>
      </c>
      <c r="B889" s="64"/>
      <c r="C889" s="64"/>
      <c r="D889" s="64"/>
      <c r="E889" s="64"/>
    </row>
    <row r="890" spans="1:5" ht="15" customHeight="1" x14ac:dyDescent="0.2">
      <c r="A890" s="64"/>
      <c r="B890" s="64"/>
      <c r="C890" s="64"/>
      <c r="D890" s="64"/>
      <c r="E890" s="64"/>
    </row>
    <row r="891" spans="1:5" ht="15" customHeight="1" x14ac:dyDescent="0.2">
      <c r="A891" s="64"/>
      <c r="B891" s="64"/>
      <c r="C891" s="64"/>
      <c r="D891" s="64"/>
      <c r="E891" s="64"/>
    </row>
    <row r="892" spans="1:5" ht="15" customHeight="1" x14ac:dyDescent="0.2">
      <c r="A892" s="64"/>
      <c r="B892" s="64"/>
      <c r="C892" s="64"/>
      <c r="D892" s="64"/>
      <c r="E892" s="64"/>
    </row>
    <row r="893" spans="1:5" ht="15" customHeight="1" x14ac:dyDescent="0.2">
      <c r="A893" s="64"/>
      <c r="B893" s="64"/>
      <c r="C893" s="64"/>
      <c r="D893" s="64"/>
      <c r="E893" s="64"/>
    </row>
    <row r="894" spans="1:5" ht="15" customHeight="1" x14ac:dyDescent="0.2">
      <c r="A894" s="64"/>
      <c r="B894" s="64"/>
      <c r="C894" s="64"/>
      <c r="D894" s="64"/>
      <c r="E894" s="64"/>
    </row>
    <row r="895" spans="1:5" ht="15" customHeight="1" x14ac:dyDescent="0.2">
      <c r="A895" s="64"/>
      <c r="B895" s="64"/>
      <c r="C895" s="64"/>
      <c r="D895" s="64"/>
      <c r="E895" s="64"/>
    </row>
    <row r="896" spans="1:5" ht="15" customHeight="1" x14ac:dyDescent="0.2">
      <c r="A896" s="64"/>
      <c r="B896" s="64"/>
      <c r="C896" s="64"/>
      <c r="D896" s="64"/>
      <c r="E896" s="64"/>
    </row>
    <row r="897" spans="1:5" ht="15" customHeight="1" x14ac:dyDescent="0.2">
      <c r="B897" s="125"/>
    </row>
    <row r="898" spans="1:5" ht="15" customHeight="1" x14ac:dyDescent="0.25">
      <c r="A898" s="60" t="s">
        <v>1</v>
      </c>
      <c r="B898" s="126"/>
      <c r="C898" s="127"/>
      <c r="D898" s="127"/>
      <c r="E898" s="127"/>
    </row>
    <row r="899" spans="1:5" ht="15" customHeight="1" x14ac:dyDescent="0.2">
      <c r="A899" s="61" t="s">
        <v>98</v>
      </c>
      <c r="B899" s="95"/>
      <c r="C899" s="95"/>
      <c r="D899" s="95"/>
      <c r="E899" s="45" t="s">
        <v>99</v>
      </c>
    </row>
    <row r="900" spans="1:5" ht="15" customHeight="1" x14ac:dyDescent="0.2">
      <c r="A900" s="95"/>
      <c r="B900" s="128"/>
      <c r="C900" s="95"/>
      <c r="D900" s="95"/>
      <c r="E900" s="48"/>
    </row>
    <row r="901" spans="1:5" ht="15" customHeight="1" x14ac:dyDescent="0.2">
      <c r="B901" s="49" t="s">
        <v>40</v>
      </c>
      <c r="C901" s="121" t="s">
        <v>41</v>
      </c>
      <c r="D901" s="50" t="s">
        <v>42</v>
      </c>
      <c r="E901" s="65" t="s">
        <v>43</v>
      </c>
    </row>
    <row r="902" spans="1:5" ht="15" customHeight="1" x14ac:dyDescent="0.2">
      <c r="B902" s="129">
        <v>302</v>
      </c>
      <c r="C902" s="130">
        <v>6172</v>
      </c>
      <c r="D902" s="54" t="s">
        <v>125</v>
      </c>
      <c r="E902" s="131">
        <v>-686778</v>
      </c>
    </row>
    <row r="903" spans="1:5" ht="15" customHeight="1" x14ac:dyDescent="0.2">
      <c r="B903" s="132"/>
      <c r="C903" s="69" t="s">
        <v>45</v>
      </c>
      <c r="D903" s="70"/>
      <c r="E903" s="71">
        <f>SUM(E902:E902)</f>
        <v>-686778</v>
      </c>
    </row>
    <row r="904" spans="1:5" ht="15" customHeight="1" x14ac:dyDescent="0.2">
      <c r="A904" s="127"/>
      <c r="B904" s="126"/>
      <c r="C904" s="127"/>
      <c r="D904" s="127"/>
      <c r="E904" s="127"/>
    </row>
    <row r="905" spans="1:5" ht="15" customHeight="1" x14ac:dyDescent="0.25">
      <c r="A905" s="40" t="s">
        <v>16</v>
      </c>
      <c r="B905" s="41"/>
      <c r="C905" s="42"/>
      <c r="D905" s="42"/>
      <c r="E905" s="104"/>
    </row>
    <row r="906" spans="1:5" ht="15" customHeight="1" x14ac:dyDescent="0.2">
      <c r="A906" s="61" t="s">
        <v>98</v>
      </c>
      <c r="B906" s="95"/>
      <c r="C906" s="95"/>
      <c r="D906" s="95"/>
      <c r="E906" s="45" t="s">
        <v>99</v>
      </c>
    </row>
    <row r="907" spans="1:5" ht="15" customHeight="1" x14ac:dyDescent="0.2">
      <c r="A907" s="104"/>
      <c r="B907" s="133"/>
      <c r="C907" s="42"/>
      <c r="D907" s="104"/>
      <c r="E907" s="88"/>
    </row>
    <row r="908" spans="1:5" ht="15" customHeight="1" x14ac:dyDescent="0.2">
      <c r="B908" s="49" t="s">
        <v>40</v>
      </c>
      <c r="C908" s="65" t="s">
        <v>41</v>
      </c>
      <c r="D908" s="66" t="s">
        <v>42</v>
      </c>
      <c r="E908" s="65" t="s">
        <v>43</v>
      </c>
    </row>
    <row r="909" spans="1:5" ht="15" customHeight="1" x14ac:dyDescent="0.2">
      <c r="B909" s="129">
        <v>302</v>
      </c>
      <c r="C909" s="134"/>
      <c r="D909" s="135" t="s">
        <v>100</v>
      </c>
      <c r="E909" s="117">
        <v>-686778</v>
      </c>
    </row>
    <row r="910" spans="1:5" ht="15" customHeight="1" x14ac:dyDescent="0.2">
      <c r="B910" s="132"/>
      <c r="C910" s="69" t="s">
        <v>45</v>
      </c>
      <c r="D910" s="136"/>
      <c r="E910" s="71">
        <f>SUM(E909:E909)</f>
        <v>-686778</v>
      </c>
    </row>
    <row r="911" spans="1:5" ht="15" customHeight="1" x14ac:dyDescent="0.2"/>
    <row r="912" spans="1:5" ht="15" customHeight="1" x14ac:dyDescent="0.2"/>
    <row r="913" spans="1:5" ht="15" customHeight="1" x14ac:dyDescent="0.25">
      <c r="A913" s="35" t="s">
        <v>126</v>
      </c>
    </row>
    <row r="914" spans="1:5" ht="15" customHeight="1" x14ac:dyDescent="0.2">
      <c r="A914" s="36" t="s">
        <v>35</v>
      </c>
      <c r="B914" s="36"/>
      <c r="C914" s="36"/>
      <c r="D914" s="36"/>
      <c r="E914" s="36"/>
    </row>
    <row r="915" spans="1:5" ht="15" customHeight="1" x14ac:dyDescent="0.2">
      <c r="A915" s="36" t="s">
        <v>127</v>
      </c>
      <c r="B915" s="36"/>
      <c r="C915" s="36"/>
      <c r="D915" s="36"/>
      <c r="E915" s="36"/>
    </row>
    <row r="916" spans="1:5" ht="15" customHeight="1" x14ac:dyDescent="0.2">
      <c r="A916" s="64" t="s">
        <v>190</v>
      </c>
      <c r="B916" s="64"/>
      <c r="C916" s="64"/>
      <c r="D916" s="64"/>
      <c r="E916" s="64"/>
    </row>
    <row r="917" spans="1:5" ht="15" customHeight="1" x14ac:dyDescent="0.2">
      <c r="A917" s="64"/>
      <c r="B917" s="64"/>
      <c r="C917" s="64"/>
      <c r="D917" s="64"/>
      <c r="E917" s="64"/>
    </row>
    <row r="918" spans="1:5" ht="15" customHeight="1" x14ac:dyDescent="0.2">
      <c r="A918" s="64"/>
      <c r="B918" s="64"/>
      <c r="C918" s="64"/>
      <c r="D918" s="64"/>
      <c r="E918" s="64"/>
    </row>
    <row r="919" spans="1:5" ht="15" customHeight="1" x14ac:dyDescent="0.2">
      <c r="A919" s="64"/>
      <c r="B919" s="64"/>
      <c r="C919" s="64"/>
      <c r="D919" s="64"/>
      <c r="E919" s="64"/>
    </row>
    <row r="920" spans="1:5" ht="15" customHeight="1" x14ac:dyDescent="0.2">
      <c r="A920" s="64"/>
      <c r="B920" s="64"/>
      <c r="C920" s="64"/>
      <c r="D920" s="64"/>
      <c r="E920" s="64"/>
    </row>
    <row r="921" spans="1:5" ht="15" customHeight="1" x14ac:dyDescent="0.2">
      <c r="A921" s="64"/>
      <c r="B921" s="64"/>
      <c r="C921" s="64"/>
      <c r="D921" s="64"/>
      <c r="E921" s="64"/>
    </row>
    <row r="922" spans="1:5" ht="15" customHeight="1" x14ac:dyDescent="0.2">
      <c r="A922" s="64"/>
      <c r="B922" s="64"/>
      <c r="C922" s="64"/>
      <c r="D922" s="64"/>
      <c r="E922" s="64"/>
    </row>
    <row r="923" spans="1:5" ht="15" customHeight="1" x14ac:dyDescent="0.2">
      <c r="A923" s="64"/>
      <c r="B923" s="64"/>
      <c r="C923" s="64"/>
      <c r="D923" s="64"/>
      <c r="E923" s="64"/>
    </row>
    <row r="924" spans="1:5" ht="15" customHeight="1" x14ac:dyDescent="0.2">
      <c r="A924" s="64"/>
      <c r="B924" s="64"/>
      <c r="C924" s="64"/>
      <c r="D924" s="64"/>
      <c r="E924" s="64"/>
    </row>
    <row r="925" spans="1:5" ht="15" customHeight="1" x14ac:dyDescent="0.2">
      <c r="A925" s="64"/>
      <c r="B925" s="64"/>
      <c r="C925" s="64"/>
      <c r="D925" s="64"/>
      <c r="E925" s="64"/>
    </row>
    <row r="926" spans="1:5" ht="15" customHeight="1" x14ac:dyDescent="0.2">
      <c r="A926" s="38"/>
      <c r="B926" s="39"/>
      <c r="C926" s="38"/>
      <c r="D926" s="38"/>
      <c r="E926" s="38"/>
    </row>
    <row r="927" spans="1:5" ht="15" customHeight="1" x14ac:dyDescent="0.25">
      <c r="A927" s="40" t="s">
        <v>1</v>
      </c>
      <c r="B927" s="41"/>
      <c r="C927" s="42"/>
      <c r="D927" s="42"/>
      <c r="E927" s="42"/>
    </row>
    <row r="928" spans="1:5" ht="15" customHeight="1" x14ac:dyDescent="0.2">
      <c r="A928" s="43" t="s">
        <v>46</v>
      </c>
      <c r="B928" s="41"/>
      <c r="C928" s="42"/>
      <c r="D928" s="42"/>
      <c r="E928" s="44" t="s">
        <v>47</v>
      </c>
    </row>
    <row r="929" spans="1:5" ht="15" customHeight="1" x14ac:dyDescent="0.25">
      <c r="A929" s="45"/>
      <c r="B929" s="46"/>
      <c r="C929" s="47"/>
      <c r="D929" s="47"/>
      <c r="E929" s="48"/>
    </row>
    <row r="930" spans="1:5" ht="15" customHeight="1" x14ac:dyDescent="0.2">
      <c r="B930" s="49" t="s">
        <v>40</v>
      </c>
      <c r="C930" s="49" t="s">
        <v>41</v>
      </c>
      <c r="D930" s="50" t="s">
        <v>42</v>
      </c>
      <c r="E930" s="51" t="s">
        <v>43</v>
      </c>
    </row>
    <row r="931" spans="1:5" ht="15" customHeight="1" x14ac:dyDescent="0.2">
      <c r="B931" s="52">
        <v>110117051</v>
      </c>
      <c r="C931" s="53"/>
      <c r="D931" s="78" t="s">
        <v>81</v>
      </c>
      <c r="E931" s="55">
        <v>3275.37</v>
      </c>
    </row>
    <row r="932" spans="1:5" ht="15" customHeight="1" x14ac:dyDescent="0.2">
      <c r="B932" s="56"/>
      <c r="C932" s="57" t="s">
        <v>45</v>
      </c>
      <c r="D932" s="58"/>
      <c r="E932" s="59">
        <f>SUM(E931:E931)</f>
        <v>3275.37</v>
      </c>
    </row>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
    <row r="939" spans="1:5" ht="15" customHeight="1" x14ac:dyDescent="0.25">
      <c r="A939" s="60" t="s">
        <v>1</v>
      </c>
      <c r="B939" s="126"/>
      <c r="C939" s="127"/>
      <c r="D939" s="127"/>
      <c r="E939" s="127"/>
    </row>
    <row r="940" spans="1:5" ht="15" customHeight="1" x14ac:dyDescent="0.2">
      <c r="A940" s="61" t="s">
        <v>98</v>
      </c>
      <c r="B940" s="95"/>
      <c r="C940" s="95"/>
      <c r="D940" s="95"/>
      <c r="E940" s="45" t="s">
        <v>99</v>
      </c>
    </row>
    <row r="941" spans="1:5" ht="15" customHeight="1" x14ac:dyDescent="0.2">
      <c r="A941" s="95"/>
      <c r="B941" s="128"/>
      <c r="C941" s="95"/>
      <c r="D941" s="95"/>
      <c r="E941" s="48"/>
    </row>
    <row r="942" spans="1:5" ht="15" customHeight="1" x14ac:dyDescent="0.2">
      <c r="B942" s="84"/>
      <c r="C942" s="121" t="s">
        <v>41</v>
      </c>
      <c r="D942" s="50" t="s">
        <v>42</v>
      </c>
      <c r="E942" s="65" t="s">
        <v>43</v>
      </c>
    </row>
    <row r="943" spans="1:5" ht="15" customHeight="1" x14ac:dyDescent="0.2">
      <c r="B943" s="137"/>
      <c r="C943" s="121">
        <v>6172</v>
      </c>
      <c r="D943" s="54" t="s">
        <v>125</v>
      </c>
      <c r="E943" s="55">
        <v>3275.37</v>
      </c>
    </row>
    <row r="944" spans="1:5" ht="15" customHeight="1" x14ac:dyDescent="0.2">
      <c r="B944" s="138"/>
      <c r="C944" s="69" t="s">
        <v>45</v>
      </c>
      <c r="D944" s="70"/>
      <c r="E944" s="71">
        <f>SUM(E943:E943)</f>
        <v>3275.37</v>
      </c>
    </row>
    <row r="945" spans="1:5" ht="15" customHeight="1" x14ac:dyDescent="0.2"/>
    <row r="946" spans="1:5" ht="15" customHeight="1" x14ac:dyDescent="0.25">
      <c r="A946" s="60" t="s">
        <v>16</v>
      </c>
      <c r="B946" s="47"/>
      <c r="C946" s="47"/>
      <c r="D946" s="47"/>
      <c r="E946" s="47"/>
    </row>
    <row r="947" spans="1:5" ht="15" customHeight="1" x14ac:dyDescent="0.2">
      <c r="A947" s="61" t="s">
        <v>98</v>
      </c>
      <c r="B947" s="95"/>
      <c r="C947" s="95"/>
      <c r="D947" s="95"/>
      <c r="E947" s="45" t="s">
        <v>99</v>
      </c>
    </row>
    <row r="948" spans="1:5" ht="15" customHeight="1" x14ac:dyDescent="0.25">
      <c r="A948" s="60"/>
      <c r="B948" s="45"/>
      <c r="C948" s="47"/>
      <c r="D948" s="47"/>
      <c r="E948" s="48"/>
    </row>
    <row r="949" spans="1:5" ht="15" customHeight="1" x14ac:dyDescent="0.2">
      <c r="A949" s="84"/>
      <c r="B949" s="65" t="s">
        <v>40</v>
      </c>
      <c r="C949" s="49" t="s">
        <v>41</v>
      </c>
      <c r="D949" s="96" t="s">
        <v>42</v>
      </c>
      <c r="E949" s="51" t="s">
        <v>43</v>
      </c>
    </row>
    <row r="950" spans="1:5" ht="15" customHeight="1" x14ac:dyDescent="0.2">
      <c r="A950" s="92"/>
      <c r="B950" s="52">
        <v>110117051</v>
      </c>
      <c r="C950" s="67"/>
      <c r="D950" s="98" t="s">
        <v>82</v>
      </c>
      <c r="E950" s="55">
        <v>3275.37</v>
      </c>
    </row>
    <row r="951" spans="1:5" ht="15" customHeight="1" x14ac:dyDescent="0.2">
      <c r="A951" s="99"/>
      <c r="B951" s="100"/>
      <c r="C951" s="57" t="s">
        <v>45</v>
      </c>
      <c r="D951" s="101"/>
      <c r="E951" s="102">
        <f>SUM(E950:E950)</f>
        <v>3275.37</v>
      </c>
    </row>
    <row r="952" spans="1:5" ht="15" customHeight="1" x14ac:dyDescent="0.25">
      <c r="A952" s="60"/>
      <c r="B952" s="45"/>
      <c r="C952" s="47"/>
      <c r="D952" s="47"/>
      <c r="E952" s="48"/>
    </row>
    <row r="953" spans="1:5" ht="15" customHeight="1" x14ac:dyDescent="0.25">
      <c r="A953" s="40" t="s">
        <v>16</v>
      </c>
      <c r="B953" s="41"/>
      <c r="C953" s="42"/>
      <c r="D953" s="42"/>
      <c r="E953" s="45"/>
    </row>
    <row r="954" spans="1:5" ht="15" customHeight="1" x14ac:dyDescent="0.2">
      <c r="A954" s="43" t="s">
        <v>46</v>
      </c>
      <c r="B954" s="41"/>
      <c r="C954" s="42"/>
      <c r="D954" s="42"/>
      <c r="E954" t="s">
        <v>47</v>
      </c>
    </row>
    <row r="955" spans="1:5" ht="15" customHeight="1" x14ac:dyDescent="0.2">
      <c r="A955" s="43"/>
      <c r="B955" s="41"/>
      <c r="C955" s="42"/>
      <c r="D955" s="42"/>
    </row>
    <row r="956" spans="1:5" ht="15" customHeight="1" x14ac:dyDescent="0.2">
      <c r="C956" s="65" t="s">
        <v>41</v>
      </c>
      <c r="D956" s="66" t="s">
        <v>54</v>
      </c>
      <c r="E956" s="65" t="s">
        <v>43</v>
      </c>
    </row>
    <row r="957" spans="1:5" ht="15" customHeight="1" x14ac:dyDescent="0.2">
      <c r="C957" s="67">
        <v>6409</v>
      </c>
      <c r="D957" s="139" t="s">
        <v>55</v>
      </c>
      <c r="E957" s="55">
        <v>3275.37</v>
      </c>
    </row>
    <row r="958" spans="1:5" ht="15" customHeight="1" x14ac:dyDescent="0.2">
      <c r="C958" s="69" t="s">
        <v>45</v>
      </c>
      <c r="D958" s="70"/>
      <c r="E958" s="71">
        <f>SUM(E957:E957)</f>
        <v>3275.37</v>
      </c>
    </row>
    <row r="959" spans="1:5" ht="15" customHeight="1" x14ac:dyDescent="0.2"/>
    <row r="960" spans="1:5"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sheetData>
  <mergeCells count="70">
    <mergeCell ref="A889:E896"/>
    <mergeCell ref="A914:E914"/>
    <mergeCell ref="A915:E915"/>
    <mergeCell ref="A916:E925"/>
    <mergeCell ref="A817:E824"/>
    <mergeCell ref="A836:E837"/>
    <mergeCell ref="A838:E845"/>
    <mergeCell ref="A857:E858"/>
    <mergeCell ref="A859:E867"/>
    <mergeCell ref="A888:E888"/>
    <mergeCell ref="A749:E754"/>
    <mergeCell ref="A767:E768"/>
    <mergeCell ref="A769:E776"/>
    <mergeCell ref="A793:E794"/>
    <mergeCell ref="A795:E803"/>
    <mergeCell ref="A815:E816"/>
    <mergeCell ref="A652:E658"/>
    <mergeCell ref="A679:E679"/>
    <mergeCell ref="A680:E686"/>
    <mergeCell ref="A704:E705"/>
    <mergeCell ref="A706:E715"/>
    <mergeCell ref="A747:E748"/>
    <mergeCell ref="A589:E589"/>
    <mergeCell ref="A590:E596"/>
    <mergeCell ref="A614:E614"/>
    <mergeCell ref="A615:E615"/>
    <mergeCell ref="A616:E625"/>
    <mergeCell ref="A651:E651"/>
    <mergeCell ref="A505:E505"/>
    <mergeCell ref="A506:E512"/>
    <mergeCell ref="A531:E531"/>
    <mergeCell ref="A532:E539"/>
    <mergeCell ref="A557:E557"/>
    <mergeCell ref="A558:E570"/>
    <mergeCell ref="A427:E427"/>
    <mergeCell ref="A428:E435"/>
    <mergeCell ref="A453:E453"/>
    <mergeCell ref="A454:E460"/>
    <mergeCell ref="A479:E479"/>
    <mergeCell ref="A480:E487"/>
    <mergeCell ref="A334:E334"/>
    <mergeCell ref="A335:E342"/>
    <mergeCell ref="A367:E367"/>
    <mergeCell ref="A368:E375"/>
    <mergeCell ref="A397:E397"/>
    <mergeCell ref="A398:E405"/>
    <mergeCell ref="A241:E241"/>
    <mergeCell ref="A242:E249"/>
    <mergeCell ref="A271:E271"/>
    <mergeCell ref="A272:E279"/>
    <mergeCell ref="A301:E301"/>
    <mergeCell ref="A302:E308"/>
    <mergeCell ref="A144:E144"/>
    <mergeCell ref="A145:E152"/>
    <mergeCell ref="A174:E174"/>
    <mergeCell ref="A175:E182"/>
    <mergeCell ref="A211:E211"/>
    <mergeCell ref="A212:E219"/>
    <mergeCell ref="A55:E55"/>
    <mergeCell ref="A56:E63"/>
    <mergeCell ref="A85:E85"/>
    <mergeCell ref="A86:E93"/>
    <mergeCell ref="A119:E119"/>
    <mergeCell ref="A120:E126"/>
    <mergeCell ref="A2:E2"/>
    <mergeCell ref="A3:E3"/>
    <mergeCell ref="A4:E10"/>
    <mergeCell ref="A29:E29"/>
    <mergeCell ref="A30:E30"/>
    <mergeCell ref="A31:E37"/>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947/19 - 979/19 schválené Radou Olomouckého kraje 16.12.2019</oddHeader>
    <oddFooter xml:space="preserve">&amp;L&amp;"Arial,Kurzíva"Zastupitelstvo OK 17.2.2020
5.1. - Rozpočet Olomouckého kraje 2019 - rozpočtové změny 
Příloha č.1: Rozpočtové změny č. 947/19 - 979/19 schválené Radou Olomouckého kraje 16.12.2019&amp;R&amp;"Arial,Kurzíva"Strana &amp;P (celkem 28)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2"/>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128</v>
      </c>
    </row>
    <row r="2" spans="1:5" ht="15" customHeight="1" x14ac:dyDescent="0.2">
      <c r="A2" s="36" t="s">
        <v>35</v>
      </c>
      <c r="B2" s="36"/>
      <c r="C2" s="36"/>
      <c r="D2" s="36"/>
      <c r="E2" s="36"/>
    </row>
    <row r="3" spans="1:5" ht="15" customHeight="1" x14ac:dyDescent="0.2">
      <c r="A3" s="36" t="s">
        <v>129</v>
      </c>
      <c r="B3" s="36"/>
      <c r="C3" s="36"/>
      <c r="D3" s="36"/>
      <c r="E3" s="36"/>
    </row>
    <row r="4" spans="1:5" ht="15" customHeight="1" x14ac:dyDescent="0.2">
      <c r="A4" s="64" t="s">
        <v>130</v>
      </c>
      <c r="B4" s="64"/>
      <c r="C4" s="64"/>
      <c r="D4" s="64"/>
      <c r="E4" s="64"/>
    </row>
    <row r="5" spans="1:5" ht="15" customHeight="1" x14ac:dyDescent="0.2">
      <c r="A5" s="64"/>
      <c r="B5" s="64"/>
      <c r="C5" s="64"/>
      <c r="D5" s="64"/>
      <c r="E5" s="64"/>
    </row>
    <row r="6" spans="1:5" ht="15" customHeight="1" x14ac:dyDescent="0.2">
      <c r="A6" s="64"/>
      <c r="B6" s="64"/>
      <c r="C6" s="64"/>
      <c r="D6" s="64"/>
      <c r="E6" s="64"/>
    </row>
    <row r="7" spans="1:5" ht="15" customHeight="1" x14ac:dyDescent="0.2">
      <c r="A7" s="64"/>
      <c r="B7" s="64"/>
      <c r="C7" s="64"/>
      <c r="D7" s="64"/>
      <c r="E7" s="64"/>
    </row>
    <row r="8" spans="1:5" ht="15" customHeight="1" x14ac:dyDescent="0.2">
      <c r="A8" s="64"/>
      <c r="B8" s="64"/>
      <c r="C8" s="64"/>
      <c r="D8" s="64"/>
      <c r="E8" s="64"/>
    </row>
    <row r="9" spans="1:5" ht="15" customHeight="1" x14ac:dyDescent="0.2">
      <c r="A9" s="140"/>
      <c r="B9" s="140"/>
      <c r="C9" s="140"/>
      <c r="D9" s="140"/>
      <c r="E9" s="140"/>
    </row>
    <row r="10" spans="1:5" ht="15" customHeight="1" x14ac:dyDescent="0.25">
      <c r="A10" s="40" t="s">
        <v>1</v>
      </c>
      <c r="B10" s="42"/>
      <c r="C10" s="42"/>
      <c r="D10" s="42"/>
      <c r="E10" s="42"/>
    </row>
    <row r="11" spans="1:5" ht="15" customHeight="1" x14ac:dyDescent="0.2">
      <c r="A11" s="43" t="s">
        <v>46</v>
      </c>
      <c r="B11" s="42"/>
      <c r="C11" s="42"/>
      <c r="D11" s="42"/>
      <c r="E11" s="44" t="s">
        <v>47</v>
      </c>
    </row>
    <row r="12" spans="1:5" ht="15" customHeight="1" x14ac:dyDescent="0.25">
      <c r="A12" s="104"/>
      <c r="B12" s="40"/>
      <c r="C12" s="42"/>
      <c r="D12" s="42"/>
      <c r="E12" s="74"/>
    </row>
    <row r="13" spans="1:5" ht="15" customHeight="1" x14ac:dyDescent="0.2">
      <c r="B13" s="65" t="s">
        <v>40</v>
      </c>
      <c r="C13" s="65" t="s">
        <v>41</v>
      </c>
      <c r="D13" s="75" t="s">
        <v>42</v>
      </c>
      <c r="E13" s="65" t="s">
        <v>43</v>
      </c>
    </row>
    <row r="14" spans="1:5" ht="15" customHeight="1" x14ac:dyDescent="0.2">
      <c r="B14" s="141">
        <v>29501</v>
      </c>
      <c r="C14" s="142"/>
      <c r="D14" s="54" t="s">
        <v>44</v>
      </c>
      <c r="E14" s="55">
        <f>1524600+1648773+1381832+1589818</f>
        <v>6145023</v>
      </c>
    </row>
    <row r="15" spans="1:5" ht="15" customHeight="1" x14ac:dyDescent="0.2">
      <c r="B15" s="132"/>
      <c r="C15" s="69" t="s">
        <v>45</v>
      </c>
      <c r="D15" s="80"/>
      <c r="E15" s="81">
        <f>SUM(E14:E14)</f>
        <v>6145023</v>
      </c>
    </row>
    <row r="16" spans="1:5" ht="15" customHeight="1" x14ac:dyDescent="0.25">
      <c r="A16" s="82"/>
      <c r="B16" s="83"/>
      <c r="C16" s="83"/>
      <c r="D16" s="83"/>
      <c r="E16" s="83"/>
    </row>
    <row r="17" spans="1:5" ht="15" customHeight="1" x14ac:dyDescent="0.25">
      <c r="A17" s="40" t="s">
        <v>16</v>
      </c>
      <c r="B17" s="42"/>
      <c r="C17" s="42"/>
      <c r="D17" s="42"/>
      <c r="E17" s="104"/>
    </row>
    <row r="18" spans="1:5" ht="15" customHeight="1" x14ac:dyDescent="0.2">
      <c r="A18" s="61" t="s">
        <v>98</v>
      </c>
      <c r="B18" s="95"/>
      <c r="C18" s="95"/>
      <c r="D18" s="95"/>
      <c r="E18" s="45" t="s">
        <v>99</v>
      </c>
    </row>
    <row r="19" spans="1:5" ht="15" customHeight="1" x14ac:dyDescent="0.25">
      <c r="A19" s="104"/>
      <c r="B19" s="40"/>
      <c r="C19" s="42"/>
      <c r="D19" s="42"/>
      <c r="E19" s="74"/>
    </row>
    <row r="20" spans="1:5" ht="15" customHeight="1" x14ac:dyDescent="0.2">
      <c r="B20" s="65" t="s">
        <v>40</v>
      </c>
      <c r="C20" s="65" t="s">
        <v>41</v>
      </c>
      <c r="D20" s="75" t="s">
        <v>42</v>
      </c>
      <c r="E20" s="65" t="s">
        <v>43</v>
      </c>
    </row>
    <row r="21" spans="1:5" ht="15" customHeight="1" x14ac:dyDescent="0.2">
      <c r="B21" s="141">
        <v>29501</v>
      </c>
      <c r="C21" s="142"/>
      <c r="D21" s="68" t="s">
        <v>131</v>
      </c>
      <c r="E21" s="55">
        <v>6145023</v>
      </c>
    </row>
    <row r="22" spans="1:5" ht="15" customHeight="1" x14ac:dyDescent="0.2">
      <c r="B22" s="132"/>
      <c r="C22" s="69" t="s">
        <v>45</v>
      </c>
      <c r="D22" s="80"/>
      <c r="E22" s="81">
        <f>SUM(E21:E21)</f>
        <v>6145023</v>
      </c>
    </row>
    <row r="23" spans="1:5" ht="15" customHeight="1" x14ac:dyDescent="0.2"/>
    <row r="24" spans="1:5" ht="15" customHeight="1" x14ac:dyDescent="0.2"/>
    <row r="25" spans="1:5" ht="15" customHeight="1" x14ac:dyDescent="0.25">
      <c r="A25" s="35" t="s">
        <v>132</v>
      </c>
    </row>
    <row r="26" spans="1:5" ht="15" customHeight="1" x14ac:dyDescent="0.2">
      <c r="A26" s="36" t="s">
        <v>35</v>
      </c>
      <c r="B26" s="36"/>
      <c r="C26" s="36"/>
      <c r="D26" s="36"/>
      <c r="E26" s="36"/>
    </row>
    <row r="27" spans="1:5" ht="15" customHeight="1" x14ac:dyDescent="0.2">
      <c r="A27" s="36" t="s">
        <v>133</v>
      </c>
      <c r="B27" s="36"/>
      <c r="C27" s="36"/>
      <c r="D27" s="36"/>
      <c r="E27" s="36"/>
    </row>
    <row r="28" spans="1:5" ht="15" customHeight="1" x14ac:dyDescent="0.2">
      <c r="A28" s="37" t="s">
        <v>134</v>
      </c>
      <c r="B28" s="37"/>
      <c r="C28" s="37"/>
      <c r="D28" s="37"/>
      <c r="E28" s="37"/>
    </row>
    <row r="29" spans="1:5" ht="15" customHeight="1" x14ac:dyDescent="0.2">
      <c r="A29" s="37"/>
      <c r="B29" s="37"/>
      <c r="C29" s="37"/>
      <c r="D29" s="37"/>
      <c r="E29" s="37"/>
    </row>
    <row r="30" spans="1:5" ht="15" customHeight="1" x14ac:dyDescent="0.2">
      <c r="A30" s="37"/>
      <c r="B30" s="37"/>
      <c r="C30" s="37"/>
      <c r="D30" s="37"/>
      <c r="E30" s="37"/>
    </row>
    <row r="31" spans="1:5" ht="15" customHeight="1" x14ac:dyDescent="0.2">
      <c r="A31" s="37"/>
      <c r="B31" s="37"/>
      <c r="C31" s="37"/>
      <c r="D31" s="37"/>
      <c r="E31" s="37"/>
    </row>
    <row r="32" spans="1:5" ht="15" customHeight="1" x14ac:dyDescent="0.2">
      <c r="A32" s="37"/>
      <c r="B32" s="37"/>
      <c r="C32" s="37"/>
      <c r="D32" s="37"/>
      <c r="E32" s="37"/>
    </row>
    <row r="33" spans="1:5" ht="15" customHeight="1" x14ac:dyDescent="0.2">
      <c r="A33" s="37"/>
      <c r="B33" s="37"/>
      <c r="C33" s="37"/>
      <c r="D33" s="37"/>
      <c r="E33" s="37"/>
    </row>
    <row r="34" spans="1:5" ht="15" customHeight="1" x14ac:dyDescent="0.2">
      <c r="A34" s="37"/>
      <c r="B34" s="37"/>
      <c r="C34" s="37"/>
      <c r="D34" s="37"/>
      <c r="E34" s="37"/>
    </row>
    <row r="35" spans="1:5" ht="15" customHeight="1" x14ac:dyDescent="0.2">
      <c r="A35" s="37"/>
      <c r="B35" s="37"/>
      <c r="C35" s="37"/>
      <c r="D35" s="37"/>
      <c r="E35" s="37"/>
    </row>
    <row r="36" spans="1:5" ht="15" customHeight="1" x14ac:dyDescent="0.2">
      <c r="A36" s="127"/>
      <c r="B36" s="127"/>
      <c r="C36" s="127"/>
      <c r="D36" s="127"/>
      <c r="E36" s="127"/>
    </row>
    <row r="37" spans="1:5" ht="15" customHeight="1" x14ac:dyDescent="0.25">
      <c r="A37" s="60" t="s">
        <v>1</v>
      </c>
      <c r="B37" s="47"/>
      <c r="C37" s="47"/>
      <c r="D37" s="47"/>
      <c r="E37" s="47"/>
    </row>
    <row r="38" spans="1:5" ht="15" customHeight="1" x14ac:dyDescent="0.2">
      <c r="A38" s="61" t="s">
        <v>46</v>
      </c>
      <c r="B38" s="111"/>
      <c r="C38" s="47"/>
      <c r="D38" s="47"/>
      <c r="E38" s="62" t="s">
        <v>47</v>
      </c>
    </row>
    <row r="39" spans="1:5" ht="15" customHeight="1" x14ac:dyDescent="0.25">
      <c r="B39" s="60"/>
      <c r="C39" s="47"/>
      <c r="D39" s="47"/>
      <c r="E39" s="48"/>
    </row>
    <row r="40" spans="1:5" ht="15" customHeight="1" x14ac:dyDescent="0.2">
      <c r="B40" s="65" t="s">
        <v>40</v>
      </c>
      <c r="C40" s="49" t="s">
        <v>41</v>
      </c>
      <c r="D40" s="50" t="s">
        <v>42</v>
      </c>
      <c r="E40" s="51" t="s">
        <v>43</v>
      </c>
    </row>
    <row r="41" spans="1:5" ht="15" customHeight="1" x14ac:dyDescent="0.2">
      <c r="B41" s="76">
        <v>34949</v>
      </c>
      <c r="C41" s="53"/>
      <c r="D41" s="54" t="s">
        <v>44</v>
      </c>
      <c r="E41" s="124">
        <v>24000</v>
      </c>
    </row>
    <row r="42" spans="1:5" ht="15" customHeight="1" x14ac:dyDescent="0.2">
      <c r="B42" s="79"/>
      <c r="C42" s="57" t="s">
        <v>45</v>
      </c>
      <c r="D42" s="58"/>
      <c r="E42" s="59">
        <f>SUM(E41:E41)</f>
        <v>24000</v>
      </c>
    </row>
    <row r="43" spans="1:5" ht="15" customHeight="1" x14ac:dyDescent="0.2">
      <c r="A43" s="45"/>
      <c r="B43" s="45"/>
      <c r="C43" s="45"/>
      <c r="D43" s="45"/>
    </row>
    <row r="44" spans="1:5" ht="15" customHeight="1" x14ac:dyDescent="0.25">
      <c r="A44" s="60" t="s">
        <v>16</v>
      </c>
      <c r="B44" s="47"/>
      <c r="C44" s="47"/>
      <c r="D44" s="47"/>
      <c r="E44" s="47"/>
    </row>
    <row r="45" spans="1:5" ht="15" customHeight="1" x14ac:dyDescent="0.2">
      <c r="A45" s="43" t="s">
        <v>135</v>
      </c>
      <c r="B45" s="47"/>
      <c r="C45" s="47"/>
      <c r="D45" s="47"/>
      <c r="E45" s="62" t="s">
        <v>136</v>
      </c>
    </row>
    <row r="46" spans="1:5" ht="15" customHeight="1" x14ac:dyDescent="0.2">
      <c r="A46" s="45"/>
      <c r="B46" s="119"/>
      <c r="C46" s="47"/>
      <c r="E46" s="114"/>
    </row>
    <row r="47" spans="1:5" ht="15" customHeight="1" x14ac:dyDescent="0.2">
      <c r="B47" s="49" t="s">
        <v>40</v>
      </c>
      <c r="C47" s="49" t="s">
        <v>41</v>
      </c>
      <c r="D47" s="96" t="s">
        <v>42</v>
      </c>
      <c r="E47" s="51" t="s">
        <v>43</v>
      </c>
    </row>
    <row r="48" spans="1:5" ht="15" customHeight="1" x14ac:dyDescent="0.2">
      <c r="B48" s="76">
        <v>34949</v>
      </c>
      <c r="C48" s="67"/>
      <c r="D48" s="68" t="s">
        <v>131</v>
      </c>
      <c r="E48" s="124">
        <v>24000</v>
      </c>
    </row>
    <row r="49" spans="1:5" ht="15" customHeight="1" x14ac:dyDescent="0.2">
      <c r="B49" s="143"/>
      <c r="C49" s="57" t="s">
        <v>45</v>
      </c>
      <c r="D49" s="101"/>
      <c r="E49" s="102">
        <f>SUM(E48:E48)</f>
        <v>24000</v>
      </c>
    </row>
    <row r="50" spans="1:5" ht="15" customHeight="1" x14ac:dyDescent="0.2"/>
    <row r="51" spans="1:5" ht="15" customHeight="1" x14ac:dyDescent="0.2"/>
    <row r="52" spans="1:5" ht="15" customHeight="1" x14ac:dyDescent="0.2"/>
    <row r="53" spans="1:5" ht="15" customHeight="1" x14ac:dyDescent="0.2"/>
    <row r="54" spans="1:5" ht="15" customHeight="1" x14ac:dyDescent="0.25">
      <c r="A54" s="35" t="s">
        <v>137</v>
      </c>
    </row>
    <row r="55" spans="1:5" ht="15" customHeight="1" x14ac:dyDescent="0.2">
      <c r="A55" s="36" t="s">
        <v>35</v>
      </c>
      <c r="B55" s="36"/>
      <c r="C55" s="36"/>
      <c r="D55" s="36"/>
      <c r="E55" s="36"/>
    </row>
    <row r="56" spans="1:5" ht="15" customHeight="1" x14ac:dyDescent="0.2">
      <c r="A56" s="64" t="s">
        <v>138</v>
      </c>
      <c r="B56" s="64"/>
      <c r="C56" s="64"/>
      <c r="D56" s="64"/>
      <c r="E56" s="64"/>
    </row>
    <row r="57" spans="1:5" ht="15" customHeight="1" x14ac:dyDescent="0.2">
      <c r="A57" s="64"/>
      <c r="B57" s="64"/>
      <c r="C57" s="64"/>
      <c r="D57" s="64"/>
      <c r="E57" s="64"/>
    </row>
    <row r="58" spans="1:5" ht="15" customHeight="1" x14ac:dyDescent="0.2">
      <c r="A58" s="64"/>
      <c r="B58" s="64"/>
      <c r="C58" s="64"/>
      <c r="D58" s="64"/>
      <c r="E58" s="64"/>
    </row>
    <row r="59" spans="1:5" ht="15" customHeight="1" x14ac:dyDescent="0.2">
      <c r="A59" s="64"/>
      <c r="B59" s="64"/>
      <c r="C59" s="64"/>
      <c r="D59" s="64"/>
      <c r="E59" s="64"/>
    </row>
    <row r="60" spans="1:5" ht="15" customHeight="1" x14ac:dyDescent="0.2">
      <c r="A60" s="64"/>
      <c r="B60" s="64"/>
      <c r="C60" s="64"/>
      <c r="D60" s="64"/>
      <c r="E60" s="64"/>
    </row>
    <row r="61" spans="1:5" ht="15" customHeight="1" x14ac:dyDescent="0.2">
      <c r="A61" s="64"/>
      <c r="B61" s="64"/>
      <c r="C61" s="64"/>
      <c r="D61" s="64"/>
      <c r="E61" s="64"/>
    </row>
    <row r="62" spans="1:5" ht="15" customHeight="1" x14ac:dyDescent="0.2">
      <c r="A62" s="64"/>
      <c r="B62" s="64"/>
      <c r="C62" s="64"/>
      <c r="D62" s="64"/>
      <c r="E62" s="64"/>
    </row>
    <row r="63" spans="1:5" ht="15" customHeight="1" x14ac:dyDescent="0.2">
      <c r="A63" s="64"/>
      <c r="B63" s="64"/>
      <c r="C63" s="64"/>
      <c r="D63" s="64"/>
      <c r="E63" s="64"/>
    </row>
    <row r="64" spans="1:5" ht="15" customHeight="1" x14ac:dyDescent="0.2">
      <c r="A64" s="38"/>
      <c r="B64" s="39"/>
      <c r="C64" s="38"/>
      <c r="D64" s="38"/>
      <c r="E64" s="38"/>
    </row>
    <row r="65" spans="1:5" ht="15" customHeight="1" x14ac:dyDescent="0.25">
      <c r="A65" s="40" t="s">
        <v>1</v>
      </c>
      <c r="B65" s="41"/>
      <c r="C65" s="42"/>
      <c r="D65" s="42"/>
      <c r="E65" s="42"/>
    </row>
    <row r="66" spans="1:5" ht="15" customHeight="1" x14ac:dyDescent="0.2">
      <c r="A66" s="43" t="s">
        <v>46</v>
      </c>
      <c r="B66" s="41"/>
      <c r="C66" s="42"/>
      <c r="D66" s="42"/>
      <c r="E66" s="44" t="s">
        <v>47</v>
      </c>
    </row>
    <row r="67" spans="1:5" ht="15" customHeight="1" x14ac:dyDescent="0.25">
      <c r="A67" s="45"/>
      <c r="B67" s="46"/>
      <c r="C67" s="47"/>
      <c r="D67" s="47"/>
      <c r="E67" s="48"/>
    </row>
    <row r="68" spans="1:5" ht="15" customHeight="1" x14ac:dyDescent="0.2">
      <c r="B68" s="49" t="s">
        <v>40</v>
      </c>
      <c r="C68" s="49" t="s">
        <v>41</v>
      </c>
      <c r="D68" s="50" t="s">
        <v>42</v>
      </c>
      <c r="E68" s="51" t="s">
        <v>43</v>
      </c>
    </row>
    <row r="69" spans="1:5" ht="15" customHeight="1" x14ac:dyDescent="0.2">
      <c r="B69" s="52">
        <v>110595113</v>
      </c>
      <c r="C69" s="53"/>
      <c r="D69" s="68" t="s">
        <v>139</v>
      </c>
      <c r="E69" s="55">
        <v>55294.89</v>
      </c>
    </row>
    <row r="70" spans="1:5" ht="15" customHeight="1" x14ac:dyDescent="0.2">
      <c r="B70" s="56"/>
      <c r="C70" s="57" t="s">
        <v>45</v>
      </c>
      <c r="D70" s="58"/>
      <c r="E70" s="59">
        <f>SUM(E69:E69)</f>
        <v>55294.89</v>
      </c>
    </row>
    <row r="71" spans="1:5" ht="15" customHeight="1" x14ac:dyDescent="0.2"/>
    <row r="72" spans="1:5" ht="15" customHeight="1" x14ac:dyDescent="0.25">
      <c r="A72" s="60" t="s">
        <v>16</v>
      </c>
      <c r="B72" s="47"/>
      <c r="C72" s="47"/>
      <c r="D72" s="47"/>
      <c r="E72" s="47"/>
    </row>
    <row r="73" spans="1:5" ht="15" customHeight="1" x14ac:dyDescent="0.2">
      <c r="A73" s="61" t="s">
        <v>98</v>
      </c>
      <c r="B73" s="95"/>
      <c r="C73" s="95"/>
      <c r="D73" s="95"/>
      <c r="E73" s="45" t="s">
        <v>99</v>
      </c>
    </row>
    <row r="74" spans="1:5" ht="15" customHeight="1" x14ac:dyDescent="0.25">
      <c r="A74" s="60"/>
      <c r="B74" s="45"/>
      <c r="C74" s="47"/>
      <c r="D74" s="47"/>
      <c r="E74" s="48"/>
    </row>
    <row r="75" spans="1:5" ht="15" customHeight="1" x14ac:dyDescent="0.2">
      <c r="A75" s="84"/>
      <c r="B75" s="65" t="s">
        <v>40</v>
      </c>
      <c r="C75" s="49" t="s">
        <v>41</v>
      </c>
      <c r="D75" s="96" t="s">
        <v>42</v>
      </c>
      <c r="E75" s="51" t="s">
        <v>43</v>
      </c>
    </row>
    <row r="76" spans="1:5" ht="15" customHeight="1" x14ac:dyDescent="0.2">
      <c r="A76" s="92"/>
      <c r="B76" s="52">
        <v>110595113</v>
      </c>
      <c r="C76" s="67"/>
      <c r="D76" s="98" t="s">
        <v>82</v>
      </c>
      <c r="E76" s="55">
        <v>55294.89</v>
      </c>
    </row>
    <row r="77" spans="1:5" ht="15" customHeight="1" x14ac:dyDescent="0.2">
      <c r="A77" s="99"/>
      <c r="B77" s="100"/>
      <c r="C77" s="57" t="s">
        <v>45</v>
      </c>
      <c r="D77" s="101"/>
      <c r="E77" s="102">
        <f>SUM(E76:E76)</f>
        <v>55294.89</v>
      </c>
    </row>
    <row r="78" spans="1:5" ht="15" customHeight="1" x14ac:dyDescent="0.2"/>
    <row r="79" spans="1:5" ht="15" customHeight="1" x14ac:dyDescent="0.2"/>
    <row r="80" spans="1:5" ht="15" customHeight="1" x14ac:dyDescent="0.25">
      <c r="A80" s="35" t="s">
        <v>140</v>
      </c>
    </row>
    <row r="81" spans="1:5" ht="15" customHeight="1" x14ac:dyDescent="0.2">
      <c r="A81" s="36" t="s">
        <v>35</v>
      </c>
      <c r="B81" s="36"/>
      <c r="C81" s="36"/>
      <c r="D81" s="36"/>
      <c r="E81" s="36"/>
    </row>
    <row r="82" spans="1:5" ht="15" customHeight="1" x14ac:dyDescent="0.2">
      <c r="A82" s="36" t="s">
        <v>36</v>
      </c>
      <c r="B82" s="36"/>
      <c r="C82" s="36"/>
      <c r="D82" s="36"/>
      <c r="E82" s="36"/>
    </row>
    <row r="83" spans="1:5" ht="15" customHeight="1" x14ac:dyDescent="0.2">
      <c r="A83" s="37" t="s">
        <v>141</v>
      </c>
      <c r="B83" s="37"/>
      <c r="C83" s="37"/>
      <c r="D83" s="37"/>
      <c r="E83" s="37"/>
    </row>
    <row r="84" spans="1:5" ht="15" customHeight="1" x14ac:dyDescent="0.2">
      <c r="A84" s="37"/>
      <c r="B84" s="37"/>
      <c r="C84" s="37"/>
      <c r="D84" s="37"/>
      <c r="E84" s="37"/>
    </row>
    <row r="85" spans="1:5" ht="15" customHeight="1" x14ac:dyDescent="0.2">
      <c r="A85" s="37"/>
      <c r="B85" s="37"/>
      <c r="C85" s="37"/>
      <c r="D85" s="37"/>
      <c r="E85" s="37"/>
    </row>
    <row r="86" spans="1:5" ht="15" customHeight="1" x14ac:dyDescent="0.2">
      <c r="A86" s="37"/>
      <c r="B86" s="37"/>
      <c r="C86" s="37"/>
      <c r="D86" s="37"/>
      <c r="E86" s="37"/>
    </row>
    <row r="87" spans="1:5" ht="15" customHeight="1" x14ac:dyDescent="0.2">
      <c r="A87" s="37"/>
      <c r="B87" s="37"/>
      <c r="C87" s="37"/>
      <c r="D87" s="37"/>
      <c r="E87" s="37"/>
    </row>
    <row r="88" spans="1:5" ht="15" customHeight="1" x14ac:dyDescent="0.2">
      <c r="A88" s="37"/>
      <c r="B88" s="37"/>
      <c r="C88" s="37"/>
      <c r="D88" s="37"/>
      <c r="E88" s="37"/>
    </row>
    <row r="89" spans="1:5" ht="15" customHeight="1" x14ac:dyDescent="0.2">
      <c r="A89" s="37"/>
      <c r="B89" s="37"/>
      <c r="C89" s="37"/>
      <c r="D89" s="37"/>
      <c r="E89" s="37"/>
    </row>
    <row r="90" spans="1:5" ht="15" customHeight="1" x14ac:dyDescent="0.2">
      <c r="A90" s="37"/>
      <c r="B90" s="37"/>
      <c r="C90" s="37"/>
      <c r="D90" s="37"/>
      <c r="E90" s="37"/>
    </row>
    <row r="91" spans="1:5" ht="15" customHeight="1" x14ac:dyDescent="0.2">
      <c r="A91" s="38"/>
      <c r="B91" s="39"/>
      <c r="C91" s="38"/>
      <c r="D91" s="38"/>
      <c r="E91" s="38"/>
    </row>
    <row r="92" spans="1:5" ht="15" customHeight="1" x14ac:dyDescent="0.25">
      <c r="A92" s="40" t="s">
        <v>1</v>
      </c>
      <c r="B92" s="41"/>
      <c r="C92" s="42"/>
      <c r="D92" s="42"/>
      <c r="E92" s="42"/>
    </row>
    <row r="93" spans="1:5" ht="15" customHeight="1" x14ac:dyDescent="0.2">
      <c r="A93" s="144" t="s">
        <v>142</v>
      </c>
      <c r="B93" s="42"/>
      <c r="C93" s="42"/>
      <c r="D93" s="42"/>
      <c r="E93" s="44" t="s">
        <v>143</v>
      </c>
    </row>
    <row r="94" spans="1:5" ht="15" customHeight="1" x14ac:dyDescent="0.25">
      <c r="A94" s="45"/>
      <c r="B94" s="46"/>
      <c r="C94" s="47"/>
      <c r="D94" s="47"/>
      <c r="E94" s="48"/>
    </row>
    <row r="95" spans="1:5" ht="15" customHeight="1" x14ac:dyDescent="0.2">
      <c r="B95" s="49" t="s">
        <v>40</v>
      </c>
      <c r="C95" s="49" t="s">
        <v>41</v>
      </c>
      <c r="D95" s="50" t="s">
        <v>42</v>
      </c>
      <c r="E95" s="51" t="s">
        <v>43</v>
      </c>
    </row>
    <row r="96" spans="1:5" ht="15" customHeight="1" x14ac:dyDescent="0.2">
      <c r="B96" s="52">
        <v>110117051</v>
      </c>
      <c r="C96" s="53"/>
      <c r="D96" s="78" t="s">
        <v>81</v>
      </c>
      <c r="E96" s="55">
        <v>14017.26</v>
      </c>
    </row>
    <row r="97" spans="1:5" ht="15" customHeight="1" x14ac:dyDescent="0.2">
      <c r="B97" s="56"/>
      <c r="C97" s="57" t="s">
        <v>45</v>
      </c>
      <c r="D97" s="58"/>
      <c r="E97" s="59">
        <f>SUM(E96:E96)</f>
        <v>14017.26</v>
      </c>
    </row>
    <row r="98" spans="1:5" ht="15" customHeight="1" x14ac:dyDescent="0.2"/>
    <row r="99" spans="1:5" ht="15" customHeight="1" x14ac:dyDescent="0.2"/>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60" t="s">
        <v>16</v>
      </c>
      <c r="B106" s="47"/>
      <c r="C106" s="47"/>
      <c r="D106" s="47"/>
      <c r="E106" s="47"/>
    </row>
    <row r="107" spans="1:5" ht="15" customHeight="1" x14ac:dyDescent="0.2">
      <c r="A107" s="61" t="s">
        <v>114</v>
      </c>
      <c r="E107" t="s">
        <v>115</v>
      </c>
    </row>
    <row r="108" spans="1:5" ht="15" customHeight="1" x14ac:dyDescent="0.25">
      <c r="A108" s="60"/>
      <c r="B108" s="45"/>
      <c r="C108" s="47"/>
      <c r="D108" s="47"/>
      <c r="E108" s="48"/>
    </row>
    <row r="109" spans="1:5" ht="15" customHeight="1" x14ac:dyDescent="0.2">
      <c r="A109" s="91"/>
      <c r="B109" s="91"/>
      <c r="C109" s="49" t="s">
        <v>41</v>
      </c>
      <c r="D109" s="66" t="s">
        <v>54</v>
      </c>
      <c r="E109" s="51" t="s">
        <v>43</v>
      </c>
    </row>
    <row r="110" spans="1:5" ht="15" customHeight="1" x14ac:dyDescent="0.2">
      <c r="A110" s="145"/>
      <c r="B110" s="86"/>
      <c r="C110" s="116">
        <v>6172</v>
      </c>
      <c r="D110" s="68" t="s">
        <v>144</v>
      </c>
      <c r="E110" s="94">
        <f>9916.52+2459.3+892.49</f>
        <v>13268.31</v>
      </c>
    </row>
    <row r="111" spans="1:5" ht="15" customHeight="1" x14ac:dyDescent="0.2">
      <c r="A111" s="145"/>
      <c r="B111" s="86"/>
      <c r="C111" s="116">
        <v>6172</v>
      </c>
      <c r="D111" s="68" t="s">
        <v>116</v>
      </c>
      <c r="E111" s="94">
        <f>273.22+105.46</f>
        <v>378.68</v>
      </c>
    </row>
    <row r="112" spans="1:5" ht="15" customHeight="1" x14ac:dyDescent="0.2">
      <c r="A112" s="85"/>
      <c r="B112" s="86"/>
      <c r="C112" s="57" t="s">
        <v>45</v>
      </c>
      <c r="D112" s="58"/>
      <c r="E112" s="59">
        <f>SUM(E110:E111)</f>
        <v>13646.99</v>
      </c>
    </row>
    <row r="113" spans="1:5" ht="15" customHeight="1" x14ac:dyDescent="0.2"/>
    <row r="114" spans="1:5" ht="15" customHeight="1" x14ac:dyDescent="0.25">
      <c r="A114" s="40" t="s">
        <v>16</v>
      </c>
      <c r="B114" s="42"/>
      <c r="C114" s="42"/>
      <c r="D114" s="45"/>
      <c r="E114" s="45"/>
    </row>
    <row r="115" spans="1:5" ht="15" customHeight="1" x14ac:dyDescent="0.2">
      <c r="A115" s="61" t="s">
        <v>46</v>
      </c>
      <c r="B115" s="47"/>
      <c r="C115" s="47"/>
      <c r="D115" s="47"/>
      <c r="E115" s="62" t="s">
        <v>47</v>
      </c>
    </row>
    <row r="116" spans="1:5" ht="15" customHeight="1" x14ac:dyDescent="0.2">
      <c r="A116" s="73"/>
      <c r="B116" s="87"/>
      <c r="C116" s="42"/>
      <c r="D116" s="73"/>
      <c r="E116" s="88"/>
    </row>
    <row r="117" spans="1:5" ht="15" customHeight="1" x14ac:dyDescent="0.2">
      <c r="A117" s="91"/>
      <c r="B117" s="91"/>
      <c r="C117" s="65" t="s">
        <v>41</v>
      </c>
      <c r="D117" s="66" t="s">
        <v>54</v>
      </c>
      <c r="E117" s="65" t="s">
        <v>43</v>
      </c>
    </row>
    <row r="118" spans="1:5" ht="15" customHeight="1" x14ac:dyDescent="0.2">
      <c r="A118" s="146"/>
      <c r="B118" s="147"/>
      <c r="C118" s="67">
        <v>6409</v>
      </c>
      <c r="D118" s="139" t="s">
        <v>55</v>
      </c>
      <c r="E118" s="55">
        <v>370.27</v>
      </c>
    </row>
    <row r="119" spans="1:5" ht="15" customHeight="1" x14ac:dyDescent="0.2">
      <c r="A119" s="148"/>
      <c r="B119" s="42"/>
      <c r="C119" s="69" t="s">
        <v>45</v>
      </c>
      <c r="D119" s="70"/>
      <c r="E119" s="71">
        <f>SUM(E118:E118)</f>
        <v>370.27</v>
      </c>
    </row>
    <row r="120" spans="1:5" ht="15" customHeight="1" x14ac:dyDescent="0.2"/>
    <row r="121" spans="1:5" ht="15" customHeight="1" x14ac:dyDescent="0.2"/>
    <row r="122" spans="1:5" ht="15" customHeight="1" x14ac:dyDescent="0.25">
      <c r="A122" s="35" t="s">
        <v>145</v>
      </c>
    </row>
    <row r="123" spans="1:5" ht="15" customHeight="1" x14ac:dyDescent="0.2">
      <c r="A123" s="36" t="s">
        <v>35</v>
      </c>
      <c r="B123" s="36"/>
      <c r="C123" s="36"/>
      <c r="D123" s="36"/>
      <c r="E123" s="36"/>
    </row>
    <row r="124" spans="1:5" ht="15" customHeight="1" x14ac:dyDescent="0.2">
      <c r="A124" s="36" t="s">
        <v>146</v>
      </c>
      <c r="B124" s="36"/>
      <c r="C124" s="36"/>
      <c r="D124" s="36"/>
      <c r="E124" s="36"/>
    </row>
    <row r="125" spans="1:5" ht="15" customHeight="1" x14ac:dyDescent="0.2">
      <c r="A125" s="37" t="s">
        <v>147</v>
      </c>
      <c r="B125" s="37"/>
      <c r="C125" s="37"/>
      <c r="D125" s="37"/>
      <c r="E125" s="37"/>
    </row>
    <row r="126" spans="1:5" ht="15" customHeight="1" x14ac:dyDescent="0.2">
      <c r="A126" s="37"/>
      <c r="B126" s="37"/>
      <c r="C126" s="37"/>
      <c r="D126" s="37"/>
      <c r="E126" s="37"/>
    </row>
    <row r="127" spans="1:5" ht="15" customHeight="1" x14ac:dyDescent="0.2">
      <c r="A127" s="37"/>
      <c r="B127" s="37"/>
      <c r="C127" s="37"/>
      <c r="D127" s="37"/>
      <c r="E127" s="37"/>
    </row>
    <row r="128" spans="1:5" ht="15" customHeight="1" x14ac:dyDescent="0.2">
      <c r="A128" s="37"/>
      <c r="B128" s="37"/>
      <c r="C128" s="37"/>
      <c r="D128" s="37"/>
      <c r="E128" s="37"/>
    </row>
    <row r="129" spans="1:5" ht="15" customHeight="1" x14ac:dyDescent="0.2">
      <c r="A129" s="37"/>
      <c r="B129" s="37"/>
      <c r="C129" s="37"/>
      <c r="D129" s="37"/>
      <c r="E129" s="37"/>
    </row>
    <row r="130" spans="1:5" ht="15" customHeight="1" x14ac:dyDescent="0.2">
      <c r="A130" s="37"/>
      <c r="B130" s="37"/>
      <c r="C130" s="37"/>
      <c r="D130" s="37"/>
      <c r="E130" s="37"/>
    </row>
    <row r="131" spans="1:5" ht="15" customHeight="1" x14ac:dyDescent="0.2">
      <c r="A131" s="37"/>
      <c r="B131" s="37"/>
      <c r="C131" s="37"/>
      <c r="D131" s="37"/>
      <c r="E131" s="37"/>
    </row>
    <row r="132" spans="1:5" ht="15" customHeight="1" x14ac:dyDescent="0.2">
      <c r="A132" s="37"/>
      <c r="B132" s="37"/>
      <c r="C132" s="37"/>
      <c r="D132" s="37"/>
      <c r="E132" s="37"/>
    </row>
    <row r="133" spans="1:5" ht="15" customHeight="1" x14ac:dyDescent="0.2">
      <c r="A133" s="38"/>
      <c r="B133" s="39"/>
      <c r="C133" s="38"/>
      <c r="D133" s="38"/>
      <c r="E133" s="38"/>
    </row>
    <row r="134" spans="1:5" ht="15" customHeight="1" x14ac:dyDescent="0.25">
      <c r="A134" s="40" t="s">
        <v>1</v>
      </c>
      <c r="B134" s="41"/>
      <c r="C134" s="42"/>
      <c r="D134" s="42"/>
      <c r="E134" s="42"/>
    </row>
    <row r="135" spans="1:5" ht="15" customHeight="1" x14ac:dyDescent="0.2">
      <c r="A135" s="144" t="s">
        <v>142</v>
      </c>
      <c r="B135" s="42"/>
      <c r="C135" s="42"/>
      <c r="D135" s="42"/>
      <c r="E135" s="44" t="s">
        <v>143</v>
      </c>
    </row>
    <row r="136" spans="1:5" ht="15" customHeight="1" x14ac:dyDescent="0.25">
      <c r="A136" s="45"/>
      <c r="B136" s="46"/>
      <c r="C136" s="47"/>
      <c r="D136" s="47"/>
      <c r="E136" s="48"/>
    </row>
    <row r="137" spans="1:5" ht="15" customHeight="1" x14ac:dyDescent="0.2">
      <c r="B137" s="49" t="s">
        <v>40</v>
      </c>
      <c r="C137" s="49" t="s">
        <v>41</v>
      </c>
      <c r="D137" s="50" t="s">
        <v>42</v>
      </c>
      <c r="E137" s="51" t="s">
        <v>43</v>
      </c>
    </row>
    <row r="138" spans="1:5" ht="15" customHeight="1" x14ac:dyDescent="0.2">
      <c r="B138" s="52">
        <v>110595113</v>
      </c>
      <c r="C138" s="53"/>
      <c r="D138" s="149" t="s">
        <v>148</v>
      </c>
      <c r="E138" s="55">
        <v>240773.57</v>
      </c>
    </row>
    <row r="139" spans="1:5" ht="15" customHeight="1" x14ac:dyDescent="0.2">
      <c r="B139" s="56"/>
      <c r="C139" s="57" t="s">
        <v>45</v>
      </c>
      <c r="D139" s="58"/>
      <c r="E139" s="59">
        <f>SUM(E138:E138)</f>
        <v>240773.57</v>
      </c>
    </row>
    <row r="140" spans="1:5" ht="15" customHeight="1" x14ac:dyDescent="0.2"/>
    <row r="141" spans="1:5" ht="15" customHeight="1" x14ac:dyDescent="0.25">
      <c r="A141" s="40" t="s">
        <v>16</v>
      </c>
    </row>
    <row r="142" spans="1:5" ht="15" customHeight="1" x14ac:dyDescent="0.2">
      <c r="A142" s="144" t="s">
        <v>142</v>
      </c>
      <c r="B142" s="42"/>
      <c r="C142" s="42"/>
      <c r="D142" s="42"/>
      <c r="E142" s="44" t="s">
        <v>143</v>
      </c>
    </row>
    <row r="143" spans="1:5" ht="15" customHeight="1" x14ac:dyDescent="0.2"/>
    <row r="144" spans="1:5" ht="15" customHeight="1" x14ac:dyDescent="0.2">
      <c r="C144" s="49" t="s">
        <v>41</v>
      </c>
      <c r="D144" s="66" t="s">
        <v>54</v>
      </c>
      <c r="E144" s="51" t="s">
        <v>43</v>
      </c>
    </row>
    <row r="145" spans="1:5" ht="15" customHeight="1" x14ac:dyDescent="0.2">
      <c r="C145" s="63">
        <v>3636</v>
      </c>
      <c r="D145" s="68" t="s">
        <v>55</v>
      </c>
      <c r="E145" s="55">
        <v>240773.57</v>
      </c>
    </row>
    <row r="146" spans="1:5" ht="15" customHeight="1" x14ac:dyDescent="0.2">
      <c r="C146" s="57" t="s">
        <v>45</v>
      </c>
      <c r="D146" s="58"/>
      <c r="E146" s="59">
        <f>E145</f>
        <v>240773.57</v>
      </c>
    </row>
    <row r="147" spans="1:5" ht="15" customHeight="1" x14ac:dyDescent="0.2"/>
    <row r="148" spans="1:5" ht="15" customHeight="1" x14ac:dyDescent="0.2"/>
    <row r="149" spans="1:5" ht="15" customHeight="1" x14ac:dyDescent="0.2"/>
    <row r="150" spans="1:5" ht="15" customHeight="1" x14ac:dyDescent="0.2"/>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5">
      <c r="A157" s="35" t="s">
        <v>149</v>
      </c>
    </row>
    <row r="158" spans="1:5" ht="15" customHeight="1" x14ac:dyDescent="0.2">
      <c r="A158" s="103" t="s">
        <v>150</v>
      </c>
      <c r="B158" s="103"/>
      <c r="C158" s="103"/>
      <c r="D158" s="103"/>
      <c r="E158" s="103"/>
    </row>
    <row r="159" spans="1:5" ht="15" customHeight="1" x14ac:dyDescent="0.2">
      <c r="A159" s="37" t="s">
        <v>151</v>
      </c>
      <c r="B159" s="37"/>
      <c r="C159" s="37"/>
      <c r="D159" s="37"/>
      <c r="E159" s="37"/>
    </row>
    <row r="160" spans="1:5" ht="15" customHeight="1" x14ac:dyDescent="0.2">
      <c r="A160" s="37"/>
      <c r="B160" s="37"/>
      <c r="C160" s="37"/>
      <c r="D160" s="37"/>
      <c r="E160" s="37"/>
    </row>
    <row r="161" spans="1:5" ht="15" customHeight="1" x14ac:dyDescent="0.2">
      <c r="A161" s="37"/>
      <c r="B161" s="37"/>
      <c r="C161" s="37"/>
      <c r="D161" s="37"/>
      <c r="E161" s="37"/>
    </row>
    <row r="162" spans="1:5" ht="15" customHeight="1" x14ac:dyDescent="0.2">
      <c r="A162" s="37"/>
      <c r="B162" s="37"/>
      <c r="C162" s="37"/>
      <c r="D162" s="37"/>
      <c r="E162" s="37"/>
    </row>
    <row r="163" spans="1:5" ht="15" customHeight="1" x14ac:dyDescent="0.2">
      <c r="A163" s="37"/>
      <c r="B163" s="37"/>
      <c r="C163" s="37"/>
      <c r="D163" s="37"/>
      <c r="E163" s="37"/>
    </row>
    <row r="164" spans="1:5" ht="15" customHeight="1" x14ac:dyDescent="0.2">
      <c r="A164" s="37"/>
      <c r="B164" s="37"/>
      <c r="C164" s="37"/>
      <c r="D164" s="37"/>
      <c r="E164" s="37"/>
    </row>
    <row r="165" spans="1:5" ht="15" customHeight="1" x14ac:dyDescent="0.2">
      <c r="A165" s="37"/>
      <c r="B165" s="37"/>
      <c r="C165" s="37"/>
      <c r="D165" s="37"/>
      <c r="E165" s="37"/>
    </row>
    <row r="166" spans="1:5" ht="15" customHeight="1" x14ac:dyDescent="0.2"/>
    <row r="167" spans="1:5" ht="15" customHeight="1" x14ac:dyDescent="0.25">
      <c r="A167" s="40" t="s">
        <v>1</v>
      </c>
      <c r="B167" s="47"/>
      <c r="C167" s="47"/>
      <c r="D167" s="47"/>
      <c r="E167" s="47"/>
    </row>
    <row r="168" spans="1:5" ht="15" customHeight="1" x14ac:dyDescent="0.2">
      <c r="A168" s="144" t="s">
        <v>142</v>
      </c>
      <c r="B168" s="47"/>
      <c r="C168" s="47"/>
      <c r="D168" s="47"/>
      <c r="E168" s="62" t="s">
        <v>152</v>
      </c>
    </row>
    <row r="169" spans="1:5" ht="15" customHeight="1" x14ac:dyDescent="0.25">
      <c r="A169" s="60"/>
      <c r="B169" s="45"/>
      <c r="C169" s="47"/>
      <c r="D169" s="47"/>
      <c r="E169" s="48"/>
    </row>
    <row r="170" spans="1:5" ht="15" customHeight="1" x14ac:dyDescent="0.2">
      <c r="A170" s="150"/>
      <c r="B170" s="65" t="s">
        <v>40</v>
      </c>
      <c r="C170" s="49" t="s">
        <v>41</v>
      </c>
      <c r="D170" s="50" t="s">
        <v>42</v>
      </c>
      <c r="E170" s="65" t="s">
        <v>43</v>
      </c>
    </row>
    <row r="171" spans="1:5" ht="15" customHeight="1" x14ac:dyDescent="0.2">
      <c r="A171" s="150"/>
      <c r="B171" s="52">
        <v>104113013</v>
      </c>
      <c r="C171" s="116"/>
      <c r="D171" s="78" t="s">
        <v>81</v>
      </c>
      <c r="E171" s="94">
        <v>3791697.08</v>
      </c>
    </row>
    <row r="172" spans="1:5" ht="15" customHeight="1" x14ac:dyDescent="0.2">
      <c r="A172" s="150"/>
      <c r="B172" s="52">
        <v>104513013</v>
      </c>
      <c r="C172" s="116"/>
      <c r="D172" s="78" t="s">
        <v>81</v>
      </c>
      <c r="E172" s="94">
        <v>32229425.140000001</v>
      </c>
    </row>
    <row r="173" spans="1:5" ht="15" customHeight="1" x14ac:dyDescent="0.2">
      <c r="A173" s="115"/>
      <c r="B173" s="76"/>
      <c r="C173" s="57" t="s">
        <v>45</v>
      </c>
      <c r="D173" s="58"/>
      <c r="E173" s="59">
        <f>SUM(E171:E172)</f>
        <v>36021122.219999999</v>
      </c>
    </row>
    <row r="174" spans="1:5" ht="15" customHeight="1" x14ac:dyDescent="0.2">
      <c r="A174" s="45"/>
      <c r="B174" s="115"/>
      <c r="C174" s="151"/>
      <c r="D174" s="47"/>
      <c r="E174" s="152"/>
    </row>
    <row r="175" spans="1:5" ht="15" customHeight="1" x14ac:dyDescent="0.25">
      <c r="A175" s="60" t="s">
        <v>16</v>
      </c>
      <c r="B175" s="47"/>
      <c r="C175" s="47"/>
      <c r="D175" s="47"/>
      <c r="E175" s="47"/>
    </row>
    <row r="176" spans="1:5" ht="15" customHeight="1" x14ac:dyDescent="0.2">
      <c r="A176" s="144" t="s">
        <v>142</v>
      </c>
      <c r="B176" s="47"/>
      <c r="C176" s="47"/>
      <c r="D176" s="47"/>
      <c r="E176" s="62" t="s">
        <v>152</v>
      </c>
    </row>
    <row r="177" spans="1:5" ht="15" customHeight="1" x14ac:dyDescent="0.25">
      <c r="A177" s="60"/>
      <c r="B177" s="45"/>
      <c r="C177" s="47"/>
      <c r="D177" s="47"/>
      <c r="E177" s="48"/>
    </row>
    <row r="178" spans="1:5" ht="15" customHeight="1" x14ac:dyDescent="0.2">
      <c r="A178" s="150"/>
      <c r="B178" s="84"/>
      <c r="C178" s="49" t="s">
        <v>41</v>
      </c>
      <c r="D178" s="50" t="s">
        <v>54</v>
      </c>
      <c r="E178" s="65" t="s">
        <v>43</v>
      </c>
    </row>
    <row r="179" spans="1:5" ht="15" customHeight="1" x14ac:dyDescent="0.2">
      <c r="A179" s="150"/>
      <c r="B179" s="147"/>
      <c r="C179" s="116">
        <v>4374</v>
      </c>
      <c r="D179" s="68" t="s">
        <v>116</v>
      </c>
      <c r="E179" s="94">
        <v>36021122.219999999</v>
      </c>
    </row>
    <row r="180" spans="1:5" ht="15" customHeight="1" x14ac:dyDescent="0.2">
      <c r="A180" s="115"/>
      <c r="B180" s="115"/>
      <c r="C180" s="57" t="s">
        <v>45</v>
      </c>
      <c r="D180" s="58"/>
      <c r="E180" s="59">
        <f>SUM(E179:E179)</f>
        <v>36021122.219999999</v>
      </c>
    </row>
    <row r="181" spans="1:5" ht="15" customHeight="1" x14ac:dyDescent="0.2"/>
    <row r="182" spans="1:5" ht="15" customHeight="1" x14ac:dyDescent="0.2"/>
    <row r="183" spans="1:5" ht="15" customHeight="1" x14ac:dyDescent="0.25">
      <c r="A183" s="35" t="s">
        <v>153</v>
      </c>
    </row>
    <row r="184" spans="1:5" ht="15" customHeight="1" x14ac:dyDescent="0.2">
      <c r="A184" s="103" t="s">
        <v>150</v>
      </c>
      <c r="B184" s="103"/>
      <c r="C184" s="103"/>
      <c r="D184" s="103"/>
      <c r="E184" s="103"/>
    </row>
    <row r="185" spans="1:5" ht="15" customHeight="1" x14ac:dyDescent="0.2">
      <c r="A185" s="36" t="s">
        <v>154</v>
      </c>
      <c r="B185" s="36"/>
      <c r="C185" s="36"/>
      <c r="D185" s="36"/>
      <c r="E185" s="36"/>
    </row>
    <row r="186" spans="1:5" ht="15" customHeight="1" x14ac:dyDescent="0.2">
      <c r="A186" s="64" t="s">
        <v>155</v>
      </c>
      <c r="B186" s="64"/>
      <c r="C186" s="64"/>
      <c r="D186" s="64"/>
      <c r="E186" s="64"/>
    </row>
    <row r="187" spans="1:5" ht="15" customHeight="1" x14ac:dyDescent="0.2">
      <c r="A187" s="64"/>
      <c r="B187" s="64"/>
      <c r="C187" s="64"/>
      <c r="D187" s="64"/>
      <c r="E187" s="64"/>
    </row>
    <row r="188" spans="1:5" ht="15" customHeight="1" x14ac:dyDescent="0.2">
      <c r="A188" s="64"/>
      <c r="B188" s="64"/>
      <c r="C188" s="64"/>
      <c r="D188" s="64"/>
      <c r="E188" s="64"/>
    </row>
    <row r="189" spans="1:5" ht="15" customHeight="1" x14ac:dyDescent="0.2">
      <c r="A189" s="64"/>
      <c r="B189" s="64"/>
      <c r="C189" s="64"/>
      <c r="D189" s="64"/>
      <c r="E189" s="64"/>
    </row>
    <row r="190" spans="1:5" ht="15" customHeight="1" x14ac:dyDescent="0.2">
      <c r="A190" s="64"/>
      <c r="B190" s="64"/>
      <c r="C190" s="64"/>
      <c r="D190" s="64"/>
      <c r="E190" s="64"/>
    </row>
    <row r="191" spans="1:5" ht="15" customHeight="1" x14ac:dyDescent="0.2">
      <c r="A191" s="64"/>
      <c r="B191" s="64"/>
      <c r="C191" s="64"/>
      <c r="D191" s="64"/>
      <c r="E191" s="64"/>
    </row>
    <row r="192" spans="1:5" ht="15" customHeight="1" x14ac:dyDescent="0.2">
      <c r="A192" s="64"/>
      <c r="B192" s="64"/>
      <c r="C192" s="64"/>
      <c r="D192" s="64"/>
      <c r="E192" s="64"/>
    </row>
    <row r="193" spans="1:5" ht="15" customHeight="1" x14ac:dyDescent="0.2"/>
    <row r="194" spans="1:5" ht="15" customHeight="1" x14ac:dyDescent="0.25">
      <c r="A194" s="40" t="s">
        <v>1</v>
      </c>
      <c r="B194" s="47"/>
      <c r="C194" s="47"/>
      <c r="D194" s="47"/>
      <c r="E194" s="47"/>
    </row>
    <row r="195" spans="1:5" ht="15" customHeight="1" x14ac:dyDescent="0.2">
      <c r="A195" s="144" t="s">
        <v>142</v>
      </c>
      <c r="B195" s="47"/>
      <c r="C195" s="47"/>
      <c r="D195" s="47"/>
      <c r="E195" s="62" t="s">
        <v>156</v>
      </c>
    </row>
    <row r="196" spans="1:5" ht="15" customHeight="1" x14ac:dyDescent="0.25">
      <c r="A196" s="60"/>
      <c r="B196" s="45"/>
      <c r="C196" s="47"/>
      <c r="D196" s="47"/>
      <c r="E196" s="48"/>
    </row>
    <row r="197" spans="1:5" ht="15" customHeight="1" x14ac:dyDescent="0.2">
      <c r="B197" s="49" t="s">
        <v>40</v>
      </c>
      <c r="C197" s="49" t="s">
        <v>41</v>
      </c>
      <c r="D197" s="50" t="s">
        <v>42</v>
      </c>
      <c r="E197" s="65" t="s">
        <v>43</v>
      </c>
    </row>
    <row r="198" spans="1:5" ht="15" customHeight="1" x14ac:dyDescent="0.2">
      <c r="B198" s="153">
        <v>104113013</v>
      </c>
      <c r="C198" s="116"/>
      <c r="D198" s="139" t="s">
        <v>157</v>
      </c>
      <c r="E198" s="94">
        <v>50521.27</v>
      </c>
    </row>
    <row r="199" spans="1:5" ht="15" customHeight="1" x14ac:dyDescent="0.2">
      <c r="B199" s="153">
        <v>104513013</v>
      </c>
      <c r="C199" s="116"/>
      <c r="D199" s="139" t="s">
        <v>157</v>
      </c>
      <c r="E199" s="94">
        <v>429431.93</v>
      </c>
    </row>
    <row r="200" spans="1:5" ht="15" customHeight="1" x14ac:dyDescent="0.2">
      <c r="B200" s="154"/>
      <c r="C200" s="57" t="s">
        <v>45</v>
      </c>
      <c r="D200" s="58"/>
      <c r="E200" s="59">
        <f>SUM(E198:E199)</f>
        <v>479953.2</v>
      </c>
    </row>
    <row r="201" spans="1:5" ht="15" customHeight="1" x14ac:dyDescent="0.2"/>
    <row r="202" spans="1:5" ht="15" customHeight="1" x14ac:dyDescent="0.25">
      <c r="A202" s="60" t="s">
        <v>16</v>
      </c>
      <c r="B202" s="47"/>
      <c r="C202" s="47"/>
      <c r="D202" s="47"/>
      <c r="E202" s="47"/>
    </row>
    <row r="203" spans="1:5" ht="15" customHeight="1" x14ac:dyDescent="0.2">
      <c r="A203" s="144" t="s">
        <v>142</v>
      </c>
      <c r="B203" s="47"/>
      <c r="C203" s="47"/>
      <c r="D203" s="47"/>
      <c r="E203" s="62" t="s">
        <v>156</v>
      </c>
    </row>
    <row r="204" spans="1:5" ht="15" customHeight="1" x14ac:dyDescent="0.25">
      <c r="A204" s="60"/>
      <c r="B204" s="45"/>
      <c r="C204" s="47"/>
      <c r="D204" s="47"/>
      <c r="E204" s="48"/>
    </row>
    <row r="205" spans="1:5" ht="15" customHeight="1" x14ac:dyDescent="0.2">
      <c r="A205" s="150"/>
      <c r="B205" s="84"/>
      <c r="C205" s="49" t="s">
        <v>41</v>
      </c>
      <c r="D205" s="50" t="s">
        <v>54</v>
      </c>
      <c r="E205" s="65" t="s">
        <v>43</v>
      </c>
    </row>
    <row r="206" spans="1:5" ht="15" customHeight="1" x14ac:dyDescent="0.2">
      <c r="A206" s="146"/>
      <c r="B206" s="147"/>
      <c r="C206" s="116">
        <v>6172</v>
      </c>
      <c r="D206" s="68" t="s">
        <v>116</v>
      </c>
      <c r="E206" s="94">
        <v>479953.2</v>
      </c>
    </row>
    <row r="207" spans="1:5" ht="15" customHeight="1" x14ac:dyDescent="0.2">
      <c r="A207" s="115"/>
      <c r="B207" s="90"/>
      <c r="C207" s="57" t="s">
        <v>45</v>
      </c>
      <c r="D207" s="58"/>
      <c r="E207" s="59">
        <f>SUM(E206:E206)</f>
        <v>479953.2</v>
      </c>
    </row>
    <row r="208" spans="1:5" ht="15" customHeight="1" x14ac:dyDescent="0.2"/>
    <row r="209" spans="1:5" ht="15" customHeight="1" x14ac:dyDescent="0.25">
      <c r="A209" s="35" t="s">
        <v>158</v>
      </c>
    </row>
    <row r="210" spans="1:5" ht="15" customHeight="1" x14ac:dyDescent="0.2">
      <c r="A210" s="36" t="s">
        <v>77</v>
      </c>
      <c r="B210" s="36"/>
      <c r="C210" s="36"/>
      <c r="D210" s="36"/>
      <c r="E210" s="36"/>
    </row>
    <row r="211" spans="1:5" ht="15" customHeight="1" x14ac:dyDescent="0.2">
      <c r="A211" s="37" t="s">
        <v>159</v>
      </c>
      <c r="B211" s="37"/>
      <c r="C211" s="37"/>
      <c r="D211" s="37"/>
      <c r="E211" s="37"/>
    </row>
    <row r="212" spans="1:5" ht="15" customHeight="1" x14ac:dyDescent="0.2">
      <c r="A212" s="37"/>
      <c r="B212" s="37"/>
      <c r="C212" s="37"/>
      <c r="D212" s="37"/>
      <c r="E212" s="37"/>
    </row>
    <row r="213" spans="1:5" ht="15" customHeight="1" x14ac:dyDescent="0.2">
      <c r="A213" s="37"/>
      <c r="B213" s="37"/>
      <c r="C213" s="37"/>
      <c r="D213" s="37"/>
      <c r="E213" s="37"/>
    </row>
    <row r="214" spans="1:5" ht="15" customHeight="1" x14ac:dyDescent="0.2">
      <c r="A214" s="37"/>
      <c r="B214" s="37"/>
      <c r="C214" s="37"/>
      <c r="D214" s="37"/>
      <c r="E214" s="37"/>
    </row>
    <row r="215" spans="1:5" ht="15" customHeight="1" x14ac:dyDescent="0.2">
      <c r="A215" s="37"/>
      <c r="B215" s="37"/>
      <c r="C215" s="37"/>
      <c r="D215" s="37"/>
      <c r="E215" s="37"/>
    </row>
    <row r="216" spans="1:5" ht="15" customHeight="1" x14ac:dyDescent="0.2">
      <c r="A216" s="37"/>
      <c r="B216" s="37"/>
      <c r="C216" s="37"/>
      <c r="D216" s="37"/>
      <c r="E216" s="37"/>
    </row>
    <row r="217" spans="1:5" ht="15" customHeight="1" x14ac:dyDescent="0.2">
      <c r="A217" s="37"/>
      <c r="B217" s="37"/>
      <c r="C217" s="37"/>
      <c r="D217" s="37"/>
      <c r="E217" s="37"/>
    </row>
    <row r="218" spans="1:5" ht="15" customHeight="1" x14ac:dyDescent="0.2">
      <c r="A218" s="37"/>
      <c r="B218" s="37"/>
      <c r="C218" s="37"/>
      <c r="D218" s="37"/>
      <c r="E218" s="37"/>
    </row>
    <row r="219" spans="1:5" ht="15" customHeight="1" x14ac:dyDescent="0.2">
      <c r="A219" s="38"/>
      <c r="B219" s="39"/>
      <c r="C219" s="38"/>
      <c r="D219" s="38"/>
      <c r="E219" s="38"/>
    </row>
    <row r="220" spans="1:5" ht="15" customHeight="1" x14ac:dyDescent="0.25">
      <c r="A220" s="40" t="s">
        <v>1</v>
      </c>
      <c r="B220" s="41"/>
      <c r="C220" s="42"/>
      <c r="D220" s="42"/>
      <c r="E220" s="42"/>
    </row>
    <row r="221" spans="1:5" ht="15" customHeight="1" x14ac:dyDescent="0.2">
      <c r="A221" s="43" t="s">
        <v>142</v>
      </c>
      <c r="B221" s="42"/>
      <c r="C221" s="42"/>
      <c r="D221" s="42"/>
      <c r="E221" s="44" t="s">
        <v>160</v>
      </c>
    </row>
    <row r="222" spans="1:5" ht="15" customHeight="1" x14ac:dyDescent="0.25">
      <c r="A222" s="45"/>
      <c r="B222" s="46"/>
      <c r="C222" s="47"/>
      <c r="D222" s="47"/>
      <c r="E222" s="48"/>
    </row>
    <row r="223" spans="1:5" ht="15" customHeight="1" x14ac:dyDescent="0.2">
      <c r="B223" s="49" t="s">
        <v>40</v>
      </c>
      <c r="C223" s="49" t="s">
        <v>41</v>
      </c>
      <c r="D223" s="50" t="s">
        <v>42</v>
      </c>
      <c r="E223" s="51" t="s">
        <v>43</v>
      </c>
    </row>
    <row r="224" spans="1:5" ht="15" customHeight="1" x14ac:dyDescent="0.2">
      <c r="B224" s="52">
        <v>106515011</v>
      </c>
      <c r="C224" s="53"/>
      <c r="D224" s="78" t="s">
        <v>81</v>
      </c>
      <c r="E224" s="55">
        <v>-729877.4</v>
      </c>
    </row>
    <row r="225" spans="1:5" ht="15" customHeight="1" x14ac:dyDescent="0.2">
      <c r="B225" s="52">
        <v>106515974</v>
      </c>
      <c r="C225" s="53"/>
      <c r="D225" s="54" t="s">
        <v>44</v>
      </c>
      <c r="E225" s="55">
        <v>-492338</v>
      </c>
    </row>
    <row r="226" spans="1:5" ht="15" customHeight="1" x14ac:dyDescent="0.2">
      <c r="B226" s="56"/>
      <c r="C226" s="57" t="s">
        <v>45</v>
      </c>
      <c r="D226" s="58"/>
      <c r="E226" s="59">
        <f>SUM(E224:E225)</f>
        <v>-1222215.3999999999</v>
      </c>
    </row>
    <row r="227" spans="1:5" ht="15" customHeight="1" x14ac:dyDescent="0.2"/>
    <row r="228" spans="1:5" ht="15" customHeight="1" x14ac:dyDescent="0.25">
      <c r="A228" s="40" t="s">
        <v>16</v>
      </c>
      <c r="B228" s="42"/>
      <c r="C228" s="42"/>
      <c r="D228" s="45"/>
      <c r="E228" s="45"/>
    </row>
    <row r="229" spans="1:5" ht="15" customHeight="1" x14ac:dyDescent="0.2">
      <c r="A229" s="43" t="s">
        <v>142</v>
      </c>
      <c r="B229" s="47"/>
      <c r="C229" s="47"/>
      <c r="D229" s="47"/>
      <c r="E229" s="44" t="s">
        <v>160</v>
      </c>
    </row>
    <row r="230" spans="1:5" ht="15" customHeight="1" x14ac:dyDescent="0.25">
      <c r="A230" s="60"/>
      <c r="B230" s="47"/>
      <c r="C230" s="47"/>
      <c r="D230" s="47"/>
      <c r="E230" s="45"/>
    </row>
    <row r="231" spans="1:5" ht="15" customHeight="1" x14ac:dyDescent="0.25">
      <c r="A231" s="60"/>
      <c r="B231" s="47"/>
      <c r="C231" s="49" t="s">
        <v>41</v>
      </c>
      <c r="D231" s="66" t="s">
        <v>54</v>
      </c>
      <c r="E231" s="65" t="s">
        <v>43</v>
      </c>
    </row>
    <row r="232" spans="1:5" ht="15" customHeight="1" x14ac:dyDescent="0.25">
      <c r="A232" s="60"/>
      <c r="B232" s="47"/>
      <c r="C232" s="67">
        <v>3523</v>
      </c>
      <c r="D232" s="68" t="s">
        <v>116</v>
      </c>
      <c r="E232" s="155">
        <v>-729877.4</v>
      </c>
    </row>
    <row r="233" spans="1:5" ht="15" customHeight="1" x14ac:dyDescent="0.25">
      <c r="A233" s="60"/>
      <c r="B233" s="47"/>
      <c r="C233" s="67">
        <v>3523</v>
      </c>
      <c r="D233" s="68" t="s">
        <v>85</v>
      </c>
      <c r="E233" s="155">
        <v>-492338</v>
      </c>
    </row>
    <row r="234" spans="1:5" ht="15" customHeight="1" x14ac:dyDescent="0.25">
      <c r="A234" s="60"/>
      <c r="B234" s="47"/>
      <c r="C234" s="57" t="s">
        <v>45</v>
      </c>
      <c r="D234" s="58"/>
      <c r="E234" s="59">
        <f>SUM(E232:E233)</f>
        <v>-1222215.3999999999</v>
      </c>
    </row>
    <row r="235" spans="1:5" ht="15" customHeight="1" x14ac:dyDescent="0.2"/>
    <row r="236" spans="1:5" ht="15" customHeight="1" x14ac:dyDescent="0.2"/>
    <row r="237" spans="1:5" ht="15" customHeight="1" x14ac:dyDescent="0.25">
      <c r="A237" s="35" t="s">
        <v>161</v>
      </c>
    </row>
    <row r="238" spans="1:5" ht="15" customHeight="1" x14ac:dyDescent="0.2">
      <c r="A238" s="36" t="s">
        <v>77</v>
      </c>
      <c r="B238" s="36"/>
      <c r="C238" s="36"/>
      <c r="D238" s="36"/>
      <c r="E238" s="36"/>
    </row>
    <row r="239" spans="1:5" ht="15" customHeight="1" x14ac:dyDescent="0.2">
      <c r="A239" s="64" t="s">
        <v>162</v>
      </c>
      <c r="B239" s="64"/>
      <c r="C239" s="64"/>
      <c r="D239" s="64"/>
      <c r="E239" s="64"/>
    </row>
    <row r="240" spans="1:5" ht="15" customHeight="1" x14ac:dyDescent="0.2">
      <c r="A240" s="64"/>
      <c r="B240" s="64"/>
      <c r="C240" s="64"/>
      <c r="D240" s="64"/>
      <c r="E240" s="64"/>
    </row>
    <row r="241" spans="1:5" ht="15" customHeight="1" x14ac:dyDescent="0.2">
      <c r="A241" s="64"/>
      <c r="B241" s="64"/>
      <c r="C241" s="64"/>
      <c r="D241" s="64"/>
      <c r="E241" s="64"/>
    </row>
    <row r="242" spans="1:5" ht="15" customHeight="1" x14ac:dyDescent="0.2">
      <c r="A242" s="64"/>
      <c r="B242" s="64"/>
      <c r="C242" s="64"/>
      <c r="D242" s="64"/>
      <c r="E242" s="64"/>
    </row>
    <row r="243" spans="1:5" ht="15" customHeight="1" x14ac:dyDescent="0.2">
      <c r="A243" s="64"/>
      <c r="B243" s="64"/>
      <c r="C243" s="64"/>
      <c r="D243" s="64"/>
      <c r="E243" s="64"/>
    </row>
    <row r="244" spans="1:5" ht="15" customHeight="1" x14ac:dyDescent="0.2">
      <c r="A244" s="64"/>
      <c r="B244" s="64"/>
      <c r="C244" s="64"/>
      <c r="D244" s="64"/>
      <c r="E244" s="64"/>
    </row>
    <row r="245" spans="1:5" ht="15" customHeight="1" x14ac:dyDescent="0.2">
      <c r="A245" s="64"/>
      <c r="B245" s="64"/>
      <c r="C245" s="64"/>
      <c r="D245" s="64"/>
      <c r="E245" s="64"/>
    </row>
    <row r="246" spans="1:5" ht="15" customHeight="1" x14ac:dyDescent="0.2"/>
    <row r="247" spans="1:5" ht="15" customHeight="1" x14ac:dyDescent="0.25">
      <c r="A247" s="40" t="s">
        <v>1</v>
      </c>
      <c r="B247" s="47"/>
      <c r="C247" s="47"/>
      <c r="D247" s="47"/>
      <c r="E247" s="47"/>
    </row>
    <row r="248" spans="1:5" ht="15" customHeight="1" x14ac:dyDescent="0.2">
      <c r="A248" s="144" t="s">
        <v>142</v>
      </c>
      <c r="B248" s="47"/>
      <c r="C248" s="47"/>
      <c r="D248" s="47"/>
      <c r="E248" s="62" t="s">
        <v>163</v>
      </c>
    </row>
    <row r="249" spans="1:5" ht="15" customHeight="1" x14ac:dyDescent="0.25">
      <c r="A249" s="60"/>
      <c r="B249" s="45"/>
      <c r="C249" s="47"/>
      <c r="D249" s="47"/>
      <c r="E249" s="48"/>
    </row>
    <row r="250" spans="1:5" ht="15" customHeight="1" x14ac:dyDescent="0.2">
      <c r="B250" s="49" t="s">
        <v>40</v>
      </c>
      <c r="C250" s="49" t="s">
        <v>41</v>
      </c>
      <c r="D250" s="50" t="s">
        <v>42</v>
      </c>
      <c r="E250" s="65" t="s">
        <v>43</v>
      </c>
    </row>
    <row r="251" spans="1:5" ht="15" customHeight="1" x14ac:dyDescent="0.2">
      <c r="B251" s="153">
        <v>106515974</v>
      </c>
      <c r="C251" s="116"/>
      <c r="D251" s="156" t="s">
        <v>44</v>
      </c>
      <c r="E251" s="94">
        <v>-85759954.329999998</v>
      </c>
    </row>
    <row r="252" spans="1:5" ht="15" customHeight="1" x14ac:dyDescent="0.2">
      <c r="B252" s="154"/>
      <c r="C252" s="57" t="s">
        <v>45</v>
      </c>
      <c r="D252" s="58"/>
      <c r="E252" s="59">
        <f>SUM(E251:E251)</f>
        <v>-85759954.329999998</v>
      </c>
    </row>
    <row r="253" spans="1:5" ht="15" customHeight="1" x14ac:dyDescent="0.2"/>
    <row r="254" spans="1:5" ht="15" customHeight="1" x14ac:dyDescent="0.25">
      <c r="A254" s="60" t="s">
        <v>16</v>
      </c>
      <c r="B254" s="47"/>
      <c r="C254" s="47"/>
      <c r="D254" s="47"/>
      <c r="E254" s="47"/>
    </row>
    <row r="255" spans="1:5" ht="15" customHeight="1" x14ac:dyDescent="0.2">
      <c r="A255" s="144" t="s">
        <v>142</v>
      </c>
      <c r="B255" s="47"/>
      <c r="C255" s="47"/>
      <c r="D255" s="47"/>
      <c r="E255" s="62" t="s">
        <v>163</v>
      </c>
    </row>
    <row r="256" spans="1:5" ht="15" customHeight="1" x14ac:dyDescent="0.25">
      <c r="A256" s="60"/>
      <c r="B256" s="45"/>
      <c r="C256" s="47"/>
      <c r="D256" s="47"/>
      <c r="E256" s="48"/>
    </row>
    <row r="257" spans="1:5" ht="15" customHeight="1" x14ac:dyDescent="0.2">
      <c r="A257" s="150"/>
      <c r="B257" s="84"/>
      <c r="C257" s="49" t="s">
        <v>41</v>
      </c>
      <c r="D257" s="50" t="s">
        <v>54</v>
      </c>
      <c r="E257" s="65" t="s">
        <v>43</v>
      </c>
    </row>
    <row r="258" spans="1:5" ht="15" customHeight="1" x14ac:dyDescent="0.2">
      <c r="A258" s="146"/>
      <c r="B258" s="147"/>
      <c r="C258" s="116">
        <v>3713</v>
      </c>
      <c r="D258" s="156" t="s">
        <v>164</v>
      </c>
      <c r="E258" s="94">
        <v>-85759954.329999998</v>
      </c>
    </row>
    <row r="259" spans="1:5" ht="15" customHeight="1" x14ac:dyDescent="0.2">
      <c r="A259" s="115"/>
      <c r="B259" s="90"/>
      <c r="C259" s="57" t="s">
        <v>45</v>
      </c>
      <c r="D259" s="58"/>
      <c r="E259" s="59">
        <f>SUM(E258:E258)</f>
        <v>-85759954.329999998</v>
      </c>
    </row>
    <row r="260" spans="1:5" ht="15" customHeight="1" x14ac:dyDescent="0.2"/>
    <row r="261" spans="1:5" ht="15" customHeight="1" x14ac:dyDescent="0.2"/>
    <row r="262" spans="1:5" ht="15" customHeight="1" x14ac:dyDescent="0.25">
      <c r="A262" s="35" t="s">
        <v>165</v>
      </c>
    </row>
    <row r="263" spans="1:5" ht="15" customHeight="1" x14ac:dyDescent="0.2">
      <c r="A263" s="36" t="s">
        <v>77</v>
      </c>
      <c r="B263" s="36"/>
      <c r="C263" s="36"/>
      <c r="D263" s="36"/>
      <c r="E263" s="36"/>
    </row>
    <row r="264" spans="1:5" ht="15" customHeight="1" x14ac:dyDescent="0.2">
      <c r="A264" s="64" t="s">
        <v>166</v>
      </c>
      <c r="B264" s="64"/>
      <c r="C264" s="64"/>
      <c r="D264" s="64"/>
      <c r="E264" s="64"/>
    </row>
    <row r="265" spans="1:5" ht="15" customHeight="1" x14ac:dyDescent="0.2">
      <c r="A265" s="64"/>
      <c r="B265" s="64"/>
      <c r="C265" s="64"/>
      <c r="D265" s="64"/>
      <c r="E265" s="64"/>
    </row>
    <row r="266" spans="1:5" ht="15" customHeight="1" x14ac:dyDescent="0.2">
      <c r="A266" s="64"/>
      <c r="B266" s="64"/>
      <c r="C266" s="64"/>
      <c r="D266" s="64"/>
      <c r="E266" s="64"/>
    </row>
    <row r="267" spans="1:5" ht="15" customHeight="1" x14ac:dyDescent="0.2">
      <c r="A267" s="64"/>
      <c r="B267" s="64"/>
      <c r="C267" s="64"/>
      <c r="D267" s="64"/>
      <c r="E267" s="64"/>
    </row>
    <row r="268" spans="1:5" ht="15" customHeight="1" x14ac:dyDescent="0.2">
      <c r="A268" s="64"/>
      <c r="B268" s="64"/>
      <c r="C268" s="64"/>
      <c r="D268" s="64"/>
      <c r="E268" s="64"/>
    </row>
    <row r="269" spans="1:5" ht="15" customHeight="1" x14ac:dyDescent="0.2">
      <c r="A269" s="64"/>
      <c r="B269" s="64"/>
      <c r="C269" s="64"/>
      <c r="D269" s="64"/>
      <c r="E269" s="64"/>
    </row>
    <row r="270" spans="1:5" ht="15" customHeight="1" x14ac:dyDescent="0.2">
      <c r="A270" s="64"/>
      <c r="B270" s="64"/>
      <c r="C270" s="64"/>
      <c r="D270" s="64"/>
      <c r="E270" s="64"/>
    </row>
    <row r="271" spans="1:5" ht="15" customHeight="1" x14ac:dyDescent="0.2">
      <c r="A271" s="64"/>
      <c r="B271" s="64"/>
      <c r="C271" s="64"/>
      <c r="D271" s="64"/>
      <c r="E271" s="64"/>
    </row>
    <row r="272" spans="1:5" ht="15" customHeight="1" x14ac:dyDescent="0.2">
      <c r="A272" s="64"/>
      <c r="B272" s="64"/>
      <c r="C272" s="64"/>
      <c r="D272" s="64"/>
      <c r="E272" s="64"/>
    </row>
    <row r="273" spans="1:5" ht="15" customHeight="1" x14ac:dyDescent="0.2">
      <c r="A273" s="64"/>
      <c r="B273" s="64"/>
      <c r="C273" s="64"/>
      <c r="D273" s="64"/>
      <c r="E273" s="64"/>
    </row>
    <row r="274" spans="1:5" ht="15" customHeight="1" x14ac:dyDescent="0.2">
      <c r="A274" s="38"/>
      <c r="B274" s="39"/>
      <c r="C274" s="38"/>
      <c r="D274" s="38"/>
      <c r="E274" s="38"/>
    </row>
    <row r="275" spans="1:5" ht="15" customHeight="1" x14ac:dyDescent="0.25">
      <c r="A275" s="40" t="s">
        <v>1</v>
      </c>
      <c r="B275" s="41"/>
      <c r="C275" s="42"/>
      <c r="D275" s="42"/>
      <c r="E275" s="42"/>
    </row>
    <row r="276" spans="1:5" ht="15" customHeight="1" x14ac:dyDescent="0.2">
      <c r="A276" s="43" t="s">
        <v>38</v>
      </c>
      <c r="B276" s="42"/>
      <c r="C276" s="42"/>
      <c r="D276" s="42"/>
      <c r="E276" s="44" t="s">
        <v>39</v>
      </c>
    </row>
    <row r="277" spans="1:5" ht="15" customHeight="1" x14ac:dyDescent="0.25">
      <c r="A277" s="45"/>
      <c r="B277" s="46"/>
      <c r="C277" s="47"/>
      <c r="D277" s="47"/>
      <c r="E277" s="48"/>
    </row>
    <row r="278" spans="1:5" ht="15" customHeight="1" x14ac:dyDescent="0.2">
      <c r="B278" s="49" t="s">
        <v>40</v>
      </c>
      <c r="C278" s="49" t="s">
        <v>41</v>
      </c>
      <c r="D278" s="50" t="s">
        <v>42</v>
      </c>
      <c r="E278" s="51" t="s">
        <v>43</v>
      </c>
    </row>
    <row r="279" spans="1:5" ht="15" customHeight="1" x14ac:dyDescent="0.2">
      <c r="B279" s="52">
        <v>107117968</v>
      </c>
      <c r="C279" s="53"/>
      <c r="D279" s="54" t="s">
        <v>44</v>
      </c>
      <c r="E279" s="55">
        <v>-977655.62</v>
      </c>
    </row>
    <row r="280" spans="1:5" ht="15" customHeight="1" x14ac:dyDescent="0.2">
      <c r="B280" s="52">
        <v>107517969</v>
      </c>
      <c r="C280" s="53"/>
      <c r="D280" s="54" t="s">
        <v>44</v>
      </c>
      <c r="E280" s="55">
        <v>-16620145.449999999</v>
      </c>
    </row>
    <row r="281" spans="1:5" ht="15" customHeight="1" x14ac:dyDescent="0.2">
      <c r="B281" s="56"/>
      <c r="C281" s="57" t="s">
        <v>45</v>
      </c>
      <c r="D281" s="58"/>
      <c r="E281" s="59">
        <f>SUM(E279:E280)</f>
        <v>-17597801.07</v>
      </c>
    </row>
    <row r="282" spans="1:5" ht="15" customHeight="1" x14ac:dyDescent="0.2"/>
    <row r="283" spans="1:5" ht="15" customHeight="1" x14ac:dyDescent="0.25">
      <c r="A283" s="40" t="s">
        <v>1</v>
      </c>
      <c r="B283" s="41"/>
      <c r="C283" s="42"/>
      <c r="D283" s="42"/>
      <c r="E283" s="42"/>
    </row>
    <row r="284" spans="1:5" ht="15" customHeight="1" x14ac:dyDescent="0.2">
      <c r="A284" s="43" t="s">
        <v>38</v>
      </c>
      <c r="B284" s="42"/>
      <c r="C284" s="42"/>
      <c r="D284" s="42"/>
      <c r="E284" s="44" t="s">
        <v>53</v>
      </c>
    </row>
    <row r="285" spans="1:5" ht="15" customHeight="1" x14ac:dyDescent="0.25">
      <c r="A285" s="45"/>
      <c r="B285" s="46"/>
      <c r="C285" s="47"/>
      <c r="D285" s="47"/>
      <c r="E285" s="48"/>
    </row>
    <row r="286" spans="1:5" ht="15" customHeight="1" x14ac:dyDescent="0.2">
      <c r="B286" s="49" t="s">
        <v>40</v>
      </c>
      <c r="C286" s="49" t="s">
        <v>41</v>
      </c>
      <c r="D286" s="50" t="s">
        <v>42</v>
      </c>
      <c r="E286" s="51" t="s">
        <v>43</v>
      </c>
    </row>
    <row r="287" spans="1:5" ht="15" customHeight="1" x14ac:dyDescent="0.2">
      <c r="B287" s="52">
        <v>106515974</v>
      </c>
      <c r="C287" s="53"/>
      <c r="D287" s="54" t="s">
        <v>44</v>
      </c>
      <c r="E287" s="55">
        <v>-0.01</v>
      </c>
    </row>
    <row r="288" spans="1:5" ht="15" customHeight="1" x14ac:dyDescent="0.2">
      <c r="B288" s="56"/>
      <c r="C288" s="57" t="s">
        <v>45</v>
      </c>
      <c r="D288" s="58"/>
      <c r="E288" s="59">
        <f>SUM(E287:E287)</f>
        <v>-0.01</v>
      </c>
    </row>
    <row r="289" spans="1:5" ht="15" customHeight="1" x14ac:dyDescent="0.2"/>
    <row r="290" spans="1:5" ht="15" customHeight="1" x14ac:dyDescent="0.25">
      <c r="A290" s="60" t="s">
        <v>16</v>
      </c>
      <c r="B290" s="47"/>
      <c r="C290" s="47"/>
      <c r="D290" s="47"/>
      <c r="E290" s="47"/>
    </row>
    <row r="291" spans="1:5" ht="15" customHeight="1" x14ac:dyDescent="0.2">
      <c r="A291" s="61" t="s">
        <v>46</v>
      </c>
      <c r="B291" s="47"/>
      <c r="C291" s="47"/>
      <c r="D291" s="47"/>
      <c r="E291" s="62" t="s">
        <v>47</v>
      </c>
    </row>
    <row r="292" spans="1:5" ht="15" customHeight="1" x14ac:dyDescent="0.2"/>
    <row r="293" spans="1:5" ht="15" customHeight="1" x14ac:dyDescent="0.2">
      <c r="C293" s="49" t="s">
        <v>41</v>
      </c>
      <c r="D293" s="50" t="s">
        <v>54</v>
      </c>
      <c r="E293" s="51" t="s">
        <v>43</v>
      </c>
    </row>
    <row r="294" spans="1:5" ht="15" customHeight="1" x14ac:dyDescent="0.2">
      <c r="C294" s="63">
        <v>6409</v>
      </c>
      <c r="D294" s="54" t="s">
        <v>55</v>
      </c>
      <c r="E294" s="55">
        <v>-17597801.079999998</v>
      </c>
    </row>
    <row r="295" spans="1:5" ht="15" customHeight="1" x14ac:dyDescent="0.2">
      <c r="C295" s="57" t="s">
        <v>45</v>
      </c>
      <c r="D295" s="58"/>
      <c r="E295" s="59">
        <f>SUM(E294:E294)</f>
        <v>-17597801.079999998</v>
      </c>
    </row>
    <row r="296" spans="1:5" ht="15" customHeight="1" x14ac:dyDescent="0.2"/>
    <row r="297" spans="1:5" ht="15" customHeight="1" x14ac:dyDescent="0.2"/>
    <row r="298" spans="1:5" ht="15" customHeight="1" x14ac:dyDescent="0.2"/>
    <row r="299" spans="1:5" ht="15" customHeight="1" x14ac:dyDescent="0.2"/>
    <row r="300" spans="1:5" ht="15" customHeight="1" x14ac:dyDescent="0.2"/>
    <row r="301" spans="1:5" ht="15" customHeight="1" x14ac:dyDescent="0.2"/>
    <row r="302" spans="1:5" ht="15" customHeight="1" x14ac:dyDescent="0.2"/>
    <row r="303" spans="1:5" ht="15" customHeight="1" x14ac:dyDescent="0.2"/>
    <row r="304" spans="1:5"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spans="2:2" ht="15" customHeight="1" x14ac:dyDescent="0.2">
      <c r="B337" s="157"/>
    </row>
    <row r="338" spans="2:2" ht="15" customHeight="1" x14ac:dyDescent="0.2"/>
    <row r="339" spans="2:2" ht="15" customHeight="1" x14ac:dyDescent="0.2"/>
    <row r="340" spans="2:2" ht="15" customHeight="1" x14ac:dyDescent="0.2"/>
    <row r="341" spans="2:2" ht="15" customHeight="1" x14ac:dyDescent="0.2"/>
    <row r="342" spans="2:2" ht="15" customHeight="1" x14ac:dyDescent="0.2"/>
    <row r="343" spans="2:2" ht="15" customHeight="1" x14ac:dyDescent="0.2"/>
    <row r="344" spans="2:2" ht="15" customHeight="1" x14ac:dyDescent="0.2"/>
    <row r="345" spans="2:2" ht="15" customHeight="1" x14ac:dyDescent="0.2"/>
    <row r="346" spans="2:2" ht="15" customHeight="1" x14ac:dyDescent="0.2"/>
    <row r="347" spans="2:2" ht="15" customHeight="1" x14ac:dyDescent="0.2"/>
    <row r="348" spans="2:2" ht="15" customHeight="1" x14ac:dyDescent="0.2"/>
    <row r="349" spans="2:2" ht="15" customHeight="1" x14ac:dyDescent="0.2"/>
    <row r="350" spans="2:2" ht="15" customHeight="1" x14ac:dyDescent="0.2"/>
    <row r="351" spans="2:2" ht="15" customHeight="1" x14ac:dyDescent="0.2"/>
    <row r="352" spans="2: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sheetData>
  <mergeCells count="25">
    <mergeCell ref="A264:E273"/>
    <mergeCell ref="A186:E192"/>
    <mergeCell ref="A210:E210"/>
    <mergeCell ref="A211:E218"/>
    <mergeCell ref="A238:E238"/>
    <mergeCell ref="A239:E245"/>
    <mergeCell ref="A263:E263"/>
    <mergeCell ref="A124:E124"/>
    <mergeCell ref="A125:E132"/>
    <mergeCell ref="A158:E158"/>
    <mergeCell ref="A159:E165"/>
    <mergeCell ref="A184:E184"/>
    <mergeCell ref="A185:E185"/>
    <mergeCell ref="A55:E55"/>
    <mergeCell ref="A56:E63"/>
    <mergeCell ref="A81:E81"/>
    <mergeCell ref="A82:E82"/>
    <mergeCell ref="A83:E90"/>
    <mergeCell ref="A123:E123"/>
    <mergeCell ref="A2:E2"/>
    <mergeCell ref="A3:E3"/>
    <mergeCell ref="A4:E8"/>
    <mergeCell ref="A26:E26"/>
    <mergeCell ref="A27:E27"/>
    <mergeCell ref="A28:E35"/>
  </mergeCells>
  <phoneticPr fontId="1" type="noConversion"/>
  <pageMargins left="0.98425196850393704" right="0.98425196850393704" top="0.98425196850393704" bottom="0.98425196850393704" header="0.51181102362204722" footer="0.51181102362204722"/>
  <pageSetup paperSize="9" scale="92" firstPageNumber="22" orientation="portrait" useFirstPageNumber="1" r:id="rId1"/>
  <headerFooter alignWithMargins="0">
    <oddHeader>&amp;C&amp;"Arial,Kurzíva"Příloha č. 2: Rozpočtové změny č. 980/19 - 989/19 schválené Radou Olomouckého kraje 13.1.2020</oddHeader>
    <oddFooter xml:space="preserve">&amp;L&amp;"Arial,Kurzíva"Zastupitelstvo OK 17.2.2020
5.1. - Rozpočet Olomouckého kraje 2019 - rozpočtové změny 
Příloha č.2: Rozpočtové změny č. 980/19 - 989/19 schválené Radou Olomouckého kraje 13.1.2020&amp;R&amp;"Arial,Kurzíva"Strana &amp;P (celkem 28)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showGridLines="0" zoomScale="92" zoomScaleNormal="92" zoomScaleSheetLayoutView="92" workbookViewId="0"/>
  </sheetViews>
  <sheetFormatPr defaultColWidth="9.140625" defaultRowHeight="12.75" x14ac:dyDescent="0.2"/>
  <cols>
    <col min="1" max="1" width="52.7109375" style="1" customWidth="1"/>
    <col min="2" max="3" width="18" style="2" customWidth="1"/>
    <col min="4" max="16384" width="9.140625" style="1"/>
  </cols>
  <sheetData>
    <row r="1" spans="1:3" ht="14.25" customHeight="1" x14ac:dyDescent="0.2">
      <c r="A1" s="1" t="s">
        <v>167</v>
      </c>
      <c r="C1" s="3" t="s">
        <v>0</v>
      </c>
    </row>
    <row r="2" spans="1:3" ht="15.75" customHeight="1" x14ac:dyDescent="0.25">
      <c r="A2" s="4" t="s">
        <v>1</v>
      </c>
      <c r="B2" s="5" t="s">
        <v>2</v>
      </c>
      <c r="C2" s="5" t="s">
        <v>3</v>
      </c>
    </row>
    <row r="3" spans="1:3" ht="14.25" customHeight="1" x14ac:dyDescent="0.2">
      <c r="A3" s="6" t="s">
        <v>27</v>
      </c>
      <c r="B3" s="18">
        <v>5036784</v>
      </c>
      <c r="C3" s="7">
        <v>5044807</v>
      </c>
    </row>
    <row r="4" spans="1:3" ht="14.25" customHeight="1" x14ac:dyDescent="0.2">
      <c r="A4" s="6" t="s">
        <v>4</v>
      </c>
      <c r="B4" s="18">
        <v>4245</v>
      </c>
      <c r="C4" s="7">
        <v>1245</v>
      </c>
    </row>
    <row r="5" spans="1:3" ht="14.25" customHeight="1" x14ac:dyDescent="0.2">
      <c r="A5" s="6" t="s">
        <v>26</v>
      </c>
      <c r="B5" s="18">
        <v>1310</v>
      </c>
      <c r="C5" s="7">
        <v>1603</v>
      </c>
    </row>
    <row r="6" spans="1:3" ht="14.25" customHeight="1" x14ac:dyDescent="0.2">
      <c r="A6" s="6" t="s">
        <v>5</v>
      </c>
      <c r="B6" s="18">
        <v>32142.2</v>
      </c>
      <c r="C6" s="7">
        <v>32677.200000000001</v>
      </c>
    </row>
    <row r="7" spans="1:3" ht="14.25" customHeight="1" x14ac:dyDescent="0.2">
      <c r="A7" s="6" t="s">
        <v>6</v>
      </c>
      <c r="B7" s="18">
        <v>3130.7</v>
      </c>
      <c r="C7" s="7">
        <v>3866.7</v>
      </c>
    </row>
    <row r="8" spans="1:3" ht="14.25" customHeight="1" x14ac:dyDescent="0.2">
      <c r="A8" s="6" t="s">
        <v>22</v>
      </c>
      <c r="B8" s="18">
        <v>68308</v>
      </c>
      <c r="C8" s="7">
        <v>83937</v>
      </c>
    </row>
    <row r="9" spans="1:3" ht="14.25" customHeight="1" x14ac:dyDescent="0.2">
      <c r="A9" s="6" t="s">
        <v>7</v>
      </c>
      <c r="B9" s="18">
        <v>8520</v>
      </c>
      <c r="C9" s="7">
        <v>8585</v>
      </c>
    </row>
    <row r="10" spans="1:3" ht="14.25" customHeight="1" x14ac:dyDescent="0.2">
      <c r="A10" s="6" t="s">
        <v>8</v>
      </c>
      <c r="B10" s="18">
        <v>1000.1</v>
      </c>
      <c r="C10" s="7">
        <v>1000.1</v>
      </c>
    </row>
    <row r="11" spans="1:3" ht="14.25" customHeight="1" x14ac:dyDescent="0.2">
      <c r="A11" s="6" t="s">
        <v>32</v>
      </c>
      <c r="B11" s="18">
        <v>93723</v>
      </c>
      <c r="C11" s="7">
        <v>93723</v>
      </c>
    </row>
    <row r="12" spans="1:3" ht="14.25" customHeight="1" x14ac:dyDescent="0.2">
      <c r="A12" s="6" t="s">
        <v>33</v>
      </c>
      <c r="B12" s="18">
        <v>521</v>
      </c>
      <c r="C12" s="7">
        <v>522</v>
      </c>
    </row>
    <row r="13" spans="1:3" ht="14.25" customHeight="1" x14ac:dyDescent="0.2">
      <c r="A13" s="158" t="s">
        <v>168</v>
      </c>
      <c r="B13" s="18"/>
      <c r="C13" s="7">
        <v>8454839</v>
      </c>
    </row>
    <row r="14" spans="1:3" ht="14.25" customHeight="1" x14ac:dyDescent="0.2">
      <c r="A14" s="158" t="s">
        <v>169</v>
      </c>
      <c r="B14" s="18"/>
      <c r="C14" s="7">
        <v>1269239</v>
      </c>
    </row>
    <row r="15" spans="1:3" ht="14.25" customHeight="1" x14ac:dyDescent="0.2">
      <c r="A15" s="158" t="s">
        <v>170</v>
      </c>
      <c r="B15" s="18"/>
      <c r="C15" s="7">
        <v>349428</v>
      </c>
    </row>
    <row r="16" spans="1:3" ht="14.25" customHeight="1" x14ac:dyDescent="0.2">
      <c r="A16" s="158" t="s">
        <v>171</v>
      </c>
      <c r="B16" s="18"/>
      <c r="C16" s="7">
        <f>6064+24</f>
        <v>6088</v>
      </c>
    </row>
    <row r="17" spans="1:3" ht="14.25" customHeight="1" x14ac:dyDescent="0.2">
      <c r="A17" s="158" t="s">
        <v>172</v>
      </c>
      <c r="B17" s="18"/>
      <c r="C17" s="7">
        <v>7384</v>
      </c>
    </row>
    <row r="18" spans="1:3" ht="14.25" customHeight="1" x14ac:dyDescent="0.2">
      <c r="A18" s="158" t="s">
        <v>173</v>
      </c>
      <c r="B18" s="18"/>
      <c r="C18" s="7">
        <f>15454+6145</f>
        <v>21599</v>
      </c>
    </row>
    <row r="19" spans="1:3" ht="14.25" customHeight="1" x14ac:dyDescent="0.2">
      <c r="A19" s="159" t="s">
        <v>174</v>
      </c>
      <c r="B19" s="18"/>
      <c r="C19" s="7">
        <v>3358</v>
      </c>
    </row>
    <row r="20" spans="1:3" ht="14.25" customHeight="1" x14ac:dyDescent="0.2">
      <c r="A20" s="8" t="s">
        <v>9</v>
      </c>
      <c r="B20" s="19">
        <v>229445</v>
      </c>
      <c r="C20" s="9">
        <v>312888</v>
      </c>
    </row>
    <row r="21" spans="1:3" ht="14.25" customHeight="1" x14ac:dyDescent="0.2">
      <c r="A21" s="10" t="s">
        <v>19</v>
      </c>
      <c r="B21" s="20">
        <v>10312</v>
      </c>
      <c r="C21" s="11">
        <v>10469</v>
      </c>
    </row>
    <row r="22" spans="1:3" ht="14.25" customHeight="1" x14ac:dyDescent="0.2">
      <c r="A22" s="10" t="s">
        <v>10</v>
      </c>
      <c r="B22" s="20">
        <v>50000</v>
      </c>
      <c r="C22" s="11">
        <v>71054</v>
      </c>
    </row>
    <row r="23" spans="1:3" ht="14.25" customHeight="1" x14ac:dyDescent="0.2">
      <c r="A23" s="10" t="s">
        <v>175</v>
      </c>
      <c r="B23" s="20"/>
      <c r="C23" s="11">
        <f>938365+1+1+55+14+241+36021+480-1222-85760-17598</f>
        <v>870598</v>
      </c>
    </row>
    <row r="24" spans="1:3" ht="14.25" customHeight="1" x14ac:dyDescent="0.2">
      <c r="A24" s="10" t="s">
        <v>11</v>
      </c>
      <c r="B24" s="20">
        <v>300</v>
      </c>
      <c r="C24" s="11">
        <v>300</v>
      </c>
    </row>
    <row r="25" spans="1:3" ht="14.25" customHeight="1" x14ac:dyDescent="0.2">
      <c r="A25" s="158" t="s">
        <v>176</v>
      </c>
      <c r="B25" s="20"/>
      <c r="C25" s="11">
        <v>87848</v>
      </c>
    </row>
    <row r="26" spans="1:3" ht="14.25" customHeight="1" x14ac:dyDescent="0.25">
      <c r="A26" s="4" t="s">
        <v>12</v>
      </c>
      <c r="B26" s="21">
        <f>SUM(B3:B24)</f>
        <v>5539741</v>
      </c>
      <c r="C26" s="12">
        <f>SUM(C3:C25)</f>
        <v>16737058</v>
      </c>
    </row>
    <row r="27" spans="1:3" ht="14.25" customHeight="1" x14ac:dyDescent="0.2">
      <c r="A27" s="13" t="s">
        <v>13</v>
      </c>
      <c r="B27" s="25">
        <v>-10310</v>
      </c>
      <c r="C27" s="25">
        <v>-39975</v>
      </c>
    </row>
    <row r="28" spans="1:3" ht="15.75" thickBot="1" x14ac:dyDescent="0.3">
      <c r="A28" s="14" t="s">
        <v>14</v>
      </c>
      <c r="B28" s="15">
        <f>B26+B27</f>
        <v>5529431</v>
      </c>
      <c r="C28" s="15">
        <f>C26+C27</f>
        <v>16697083</v>
      </c>
    </row>
    <row r="29" spans="1:3" ht="13.5" thickTop="1" x14ac:dyDescent="0.2">
      <c r="A29" s="16"/>
      <c r="B29" s="22"/>
    </row>
    <row r="30" spans="1:3" ht="15.75" customHeight="1" x14ac:dyDescent="0.25">
      <c r="A30" s="4" t="s">
        <v>16</v>
      </c>
      <c r="B30" s="23" t="s">
        <v>2</v>
      </c>
      <c r="C30" s="5" t="s">
        <v>3</v>
      </c>
    </row>
    <row r="31" spans="1:3" ht="14.25" x14ac:dyDescent="0.2">
      <c r="A31" s="8" t="s">
        <v>28</v>
      </c>
      <c r="B31" s="24">
        <v>929523</v>
      </c>
      <c r="C31" s="26">
        <f>1417854-17598</f>
        <v>1400256</v>
      </c>
    </row>
    <row r="32" spans="1:3" ht="14.25" x14ac:dyDescent="0.2">
      <c r="A32" s="8" t="s">
        <v>29</v>
      </c>
      <c r="B32" s="24">
        <v>502325</v>
      </c>
      <c r="C32" s="26">
        <v>502325</v>
      </c>
    </row>
    <row r="33" spans="1:3" ht="14.25" x14ac:dyDescent="0.2">
      <c r="A33" s="8" t="s">
        <v>30</v>
      </c>
      <c r="B33" s="24">
        <v>2945804</v>
      </c>
      <c r="C33" s="26">
        <f>3012276+98+417-687</f>
        <v>3012104</v>
      </c>
    </row>
    <row r="34" spans="1:3" ht="14.25" x14ac:dyDescent="0.2">
      <c r="A34" s="158" t="s">
        <v>168</v>
      </c>
      <c r="B34" s="24"/>
      <c r="C34" s="26">
        <f>8454979-140</f>
        <v>8454839</v>
      </c>
    </row>
    <row r="35" spans="1:3" ht="14.25" x14ac:dyDescent="0.2">
      <c r="A35" s="158" t="s">
        <v>169</v>
      </c>
      <c r="B35" s="24"/>
      <c r="C35" s="26">
        <v>1269239</v>
      </c>
    </row>
    <row r="36" spans="1:3" ht="14.25" x14ac:dyDescent="0.2">
      <c r="A36" s="158" t="s">
        <v>170</v>
      </c>
      <c r="B36" s="24"/>
      <c r="C36" s="26">
        <v>349428</v>
      </c>
    </row>
    <row r="37" spans="1:3" ht="14.25" x14ac:dyDescent="0.2">
      <c r="A37" s="158" t="s">
        <v>171</v>
      </c>
      <c r="B37" s="24"/>
      <c r="C37" s="26">
        <f>6064+24</f>
        <v>6088</v>
      </c>
    </row>
    <row r="38" spans="1:3" ht="14.25" x14ac:dyDescent="0.2">
      <c r="A38" s="158" t="s">
        <v>172</v>
      </c>
      <c r="B38" s="24"/>
      <c r="C38" s="26">
        <v>7384</v>
      </c>
    </row>
    <row r="39" spans="1:3" ht="14.25" x14ac:dyDescent="0.2">
      <c r="A39" s="158" t="s">
        <v>173</v>
      </c>
      <c r="B39" s="24"/>
      <c r="C39" s="26">
        <f>15454+6145</f>
        <v>21599</v>
      </c>
    </row>
    <row r="40" spans="1:3" ht="14.25" x14ac:dyDescent="0.2">
      <c r="A40" s="159" t="s">
        <v>174</v>
      </c>
      <c r="B40" s="24"/>
      <c r="C40" s="26">
        <v>3358</v>
      </c>
    </row>
    <row r="41" spans="1:3" ht="14.25" x14ac:dyDescent="0.2">
      <c r="A41" s="10" t="s">
        <v>19</v>
      </c>
      <c r="B41" s="24">
        <v>10312</v>
      </c>
      <c r="C41" s="26">
        <v>12628</v>
      </c>
    </row>
    <row r="42" spans="1:3" ht="14.25" x14ac:dyDescent="0.2">
      <c r="A42" s="10" t="s">
        <v>10</v>
      </c>
      <c r="B42" s="24">
        <v>50000</v>
      </c>
      <c r="C42" s="26">
        <v>104372</v>
      </c>
    </row>
    <row r="43" spans="1:3" ht="14.25" x14ac:dyDescent="0.2">
      <c r="A43" s="10" t="s">
        <v>175</v>
      </c>
      <c r="B43" s="24"/>
      <c r="C43" s="26">
        <f>600643+55+14+241+36021+480-1222-85760</f>
        <v>550472</v>
      </c>
    </row>
    <row r="44" spans="1:3" ht="14.25" x14ac:dyDescent="0.2">
      <c r="A44" s="10" t="s">
        <v>31</v>
      </c>
      <c r="B44" s="24">
        <v>1446001</v>
      </c>
      <c r="C44" s="26">
        <f>1912893+1</f>
        <v>1912894</v>
      </c>
    </row>
    <row r="45" spans="1:3" ht="14.25" x14ac:dyDescent="0.2">
      <c r="A45" s="158" t="s">
        <v>176</v>
      </c>
      <c r="B45" s="24"/>
      <c r="C45" s="26">
        <v>72901</v>
      </c>
    </row>
    <row r="46" spans="1:3" ht="14.25" customHeight="1" x14ac:dyDescent="0.25">
      <c r="A46" s="4" t="s">
        <v>17</v>
      </c>
      <c r="B46" s="21">
        <f>SUM(B31:B44)</f>
        <v>5883965</v>
      </c>
      <c r="C46" s="12">
        <f>SUM(C31:C45)</f>
        <v>17679887</v>
      </c>
    </row>
    <row r="47" spans="1:3" ht="14.25" x14ac:dyDescent="0.2">
      <c r="A47" s="13" t="s">
        <v>13</v>
      </c>
      <c r="B47" s="25">
        <v>-10310</v>
      </c>
      <c r="C47" s="25">
        <v>-39975</v>
      </c>
    </row>
    <row r="48" spans="1:3" ht="15.75" thickBot="1" x14ac:dyDescent="0.3">
      <c r="A48" s="14" t="s">
        <v>18</v>
      </c>
      <c r="B48" s="15">
        <f>+B46+B47</f>
        <v>5873655</v>
      </c>
      <c r="C48" s="15">
        <f>+C46+C47</f>
        <v>17639912</v>
      </c>
    </row>
    <row r="49" spans="1:3" ht="13.5" thickTop="1" x14ac:dyDescent="0.2">
      <c r="A49" s="16" t="s">
        <v>15</v>
      </c>
      <c r="B49" s="22"/>
    </row>
    <row r="50" spans="1:3" ht="14.25" x14ac:dyDescent="0.2">
      <c r="B50" s="1"/>
      <c r="C50" s="9"/>
    </row>
    <row r="51" spans="1:3" ht="14.25" x14ac:dyDescent="0.2">
      <c r="A51" s="10" t="s">
        <v>21</v>
      </c>
      <c r="B51" s="20">
        <f>640653+31730</f>
        <v>672383</v>
      </c>
      <c r="C51" s="11">
        <f>1816520+1</f>
        <v>1816521</v>
      </c>
    </row>
    <row r="52" spans="1:3" ht="14.25" x14ac:dyDescent="0.2">
      <c r="A52" s="27" t="s">
        <v>20</v>
      </c>
      <c r="B52" s="28">
        <v>328159</v>
      </c>
      <c r="C52" s="29">
        <f>873690+1+1</f>
        <v>873692</v>
      </c>
    </row>
    <row r="53" spans="1:3" ht="15.75" thickBot="1" x14ac:dyDescent="0.3">
      <c r="A53" s="14" t="s">
        <v>23</v>
      </c>
      <c r="B53" s="15">
        <f>+B51-B52</f>
        <v>344224</v>
      </c>
      <c r="C53" s="15">
        <f>+C51-C52</f>
        <v>942829</v>
      </c>
    </row>
    <row r="54" spans="1:3" ht="15" thickTop="1" x14ac:dyDescent="0.2">
      <c r="A54" s="10"/>
      <c r="B54" s="30"/>
      <c r="C54" s="31"/>
    </row>
    <row r="55" spans="1:3" ht="7.5" customHeight="1" thickBot="1" x14ac:dyDescent="0.25">
      <c r="A55" s="10"/>
      <c r="B55" s="30"/>
      <c r="C55" s="31"/>
    </row>
    <row r="56" spans="1:3" ht="15.75" thickBot="1" x14ac:dyDescent="0.3">
      <c r="A56" s="32" t="s">
        <v>24</v>
      </c>
      <c r="B56" s="33">
        <f>+B28+B51</f>
        <v>6201814</v>
      </c>
      <c r="C56" s="34">
        <f>+C28+C51</f>
        <v>18513604</v>
      </c>
    </row>
    <row r="57" spans="1:3" ht="15.75" thickBot="1" x14ac:dyDescent="0.3">
      <c r="A57" s="32" t="s">
        <v>25</v>
      </c>
      <c r="B57" s="33">
        <f>+B48+B52</f>
        <v>6201814</v>
      </c>
      <c r="C57" s="34">
        <f>+C48+C52</f>
        <v>18513604</v>
      </c>
    </row>
    <row r="58" spans="1:3" x14ac:dyDescent="0.2">
      <c r="B58" s="1"/>
    </row>
    <row r="59" spans="1:3" ht="14.25" x14ac:dyDescent="0.2">
      <c r="B59" s="1"/>
      <c r="C59" s="17"/>
    </row>
    <row r="60" spans="1:3" ht="14.25" x14ac:dyDescent="0.2">
      <c r="B60" s="1"/>
      <c r="C60" s="17"/>
    </row>
    <row r="61" spans="1:3" x14ac:dyDescent="0.2">
      <c r="B61" s="1"/>
    </row>
    <row r="62" spans="1:3" x14ac:dyDescent="0.2">
      <c r="B62" s="1"/>
    </row>
    <row r="63" spans="1:3" x14ac:dyDescent="0.2">
      <c r="B63" s="1"/>
    </row>
    <row r="64" spans="1:3" x14ac:dyDescent="0.2">
      <c r="B64" s="1"/>
    </row>
    <row r="65" spans="2:3" x14ac:dyDescent="0.2">
      <c r="B65" s="1"/>
    </row>
    <row r="69" spans="2:3" x14ac:dyDescent="0.2">
      <c r="B69" s="1"/>
      <c r="C69" s="1"/>
    </row>
    <row r="70" spans="2:3" x14ac:dyDescent="0.2">
      <c r="B70" s="1"/>
      <c r="C70" s="1"/>
    </row>
    <row r="71" spans="2:3" x14ac:dyDescent="0.2">
      <c r="B71" s="1"/>
      <c r="C71" s="1"/>
    </row>
    <row r="72" spans="2:3" x14ac:dyDescent="0.2">
      <c r="B72" s="1"/>
      <c r="C72" s="1"/>
    </row>
    <row r="73" spans="2:3" x14ac:dyDescent="0.2">
      <c r="B73" s="1"/>
      <c r="C73" s="1"/>
    </row>
    <row r="74" spans="2:3" x14ac:dyDescent="0.2">
      <c r="B74" s="1"/>
      <c r="C74" s="1"/>
    </row>
    <row r="80" spans="2:3" x14ac:dyDescent="0.2">
      <c r="B80" s="1"/>
      <c r="C80" s="1"/>
    </row>
    <row r="81" spans="2:3" x14ac:dyDescent="0.2">
      <c r="B81" s="1"/>
      <c r="C81" s="1"/>
    </row>
    <row r="84" spans="2:3" x14ac:dyDescent="0.2">
      <c r="B84" s="1"/>
      <c r="C84" s="1"/>
    </row>
    <row r="85" spans="2:3" x14ac:dyDescent="0.2">
      <c r="B85" s="1"/>
      <c r="C85" s="1"/>
    </row>
    <row r="99" spans="2:3" x14ac:dyDescent="0.2">
      <c r="B99" s="1"/>
      <c r="C99" s="1"/>
    </row>
    <row r="100" spans="2:3" x14ac:dyDescent="0.2">
      <c r="B100" s="1"/>
      <c r="C100" s="1"/>
    </row>
    <row r="103" spans="2:3" x14ac:dyDescent="0.2">
      <c r="B103" s="1"/>
      <c r="C103" s="1"/>
    </row>
    <row r="104" spans="2:3" x14ac:dyDescent="0.2">
      <c r="B104" s="1"/>
      <c r="C104" s="1"/>
    </row>
  </sheetData>
  <phoneticPr fontId="1" type="noConversion"/>
  <pageMargins left="0.98425196850393704" right="0.98425196850393704" top="0.55118110236220474" bottom="0.9055118110236221" header="0.31496062992125984" footer="0.39370078740157483"/>
  <pageSetup paperSize="9" scale="92" firstPageNumber="28" orientation="portrait" useFirstPageNumber="1" r:id="rId1"/>
  <headerFooter alignWithMargins="0">
    <oddHeader>&amp;C&amp;"Arial,Kurzíva"Příloha č. 3 - Upravený rozpočet Olomouckého kraje na rok 2019 po schválení rozpočtových změn</oddHeader>
    <oddFooter xml:space="preserve">&amp;L&amp;"Arial,Kurzíva"Zastupitelstvo OK 17.2.2020
5.1. - Rozpočet Olomouckého kraje 2019 - rozpočtové změny 
Příloha č.3: Upravený rozpočet OK na rok 2019 po schválení rozpočtových změn&amp;R&amp;"Arial,Kurzíva"Strana &amp;P (celkem 28)&amp;"Arial,Obyčejné"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 1</vt:lpstr>
      <vt:lpstr>Příloha č. 2</vt:lpstr>
      <vt:lpstr>Příloha  č. 3</vt:lpstr>
      <vt:lpstr>'Příloha č. 1'!Oblast_tisku</vt:lpstr>
      <vt:lpstr>'Příloha č. 2'!Oblast_tisku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2020-01-29T14:26:43Z</cp:lastPrinted>
  <dcterms:created xsi:type="dcterms:W3CDTF">2007-02-21T09:44:06Z</dcterms:created>
  <dcterms:modified xsi:type="dcterms:W3CDTF">2020-01-29T14:33:30Z</dcterms:modified>
</cp:coreProperties>
</file>